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davky" sheetId="1" state="visible" r:id="rId2"/>
    <sheet name="príjmy" sheetId="2" state="visible" r:id="rId3"/>
    <sheet name="Háro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<sst xmlns="http://schemas.openxmlformats.org/spreadsheetml/2006/main" count="732" uniqueCount="303">
  <si>
    <t xml:space="preserve">V Ý D A V K Y</t>
  </si>
  <si>
    <t xml:space="preserve">Program</t>
  </si>
  <si>
    <t xml:space="preserve">Skupina EK</t>
  </si>
  <si>
    <t xml:space="preserve">Názov</t>
  </si>
  <si>
    <t xml:space="preserve">2017</t>
  </si>
  <si>
    <t xml:space="preserve">2018</t>
  </si>
  <si>
    <t xml:space="preserve">Schválený 2019</t>
  </si>
  <si>
    <t xml:space="preserve">Očak.skutoč. 2019</t>
  </si>
  <si>
    <t xml:space="preserve">Návrh 2020</t>
  </si>
  <si>
    <t xml:space="preserve">Návrh 2021</t>
  </si>
  <si>
    <t xml:space="preserve">Návrh 2022</t>
  </si>
  <si>
    <t xml:space="preserve">001.01</t>
  </si>
  <si>
    <t xml:space="preserve">Činnosť obec. úradu</t>
  </si>
  <si>
    <t xml:space="preserve">610</t>
  </si>
  <si>
    <t xml:space="preserve">Mzdy, platy, služobné príjmy a ostatné osobné vyrovnania</t>
  </si>
  <si>
    <t xml:space="preserve">139495.00</t>
  </si>
  <si>
    <t xml:space="preserve">139 397.26</t>
  </si>
  <si>
    <t xml:space="preserve">164 515.00</t>
  </si>
  <si>
    <t xml:space="preserve">620</t>
  </si>
  <si>
    <t xml:space="preserve">Poistné a príspevok do poisťovní</t>
  </si>
  <si>
    <t xml:space="preserve">49570.00</t>
  </si>
  <si>
    <t xml:space="preserve">55 870.00</t>
  </si>
  <si>
    <t xml:space="preserve">57 920.00</t>
  </si>
  <si>
    <t xml:space="preserve">630</t>
  </si>
  <si>
    <t xml:space="preserve">Tovary a služby</t>
  </si>
  <si>
    <t xml:space="preserve">68 214.00</t>
  </si>
  <si>
    <t xml:space="preserve">81 725.63</t>
  </si>
  <si>
    <t xml:space="preserve">92 440.00</t>
  </si>
  <si>
    <t xml:space="preserve">92 640.00</t>
  </si>
  <si>
    <t xml:space="preserve">640</t>
  </si>
  <si>
    <t xml:space="preserve">Bežné transfery</t>
  </si>
  <si>
    <t xml:space="preserve">9 300.00</t>
  </si>
  <si>
    <t xml:space="preserve">710</t>
  </si>
  <si>
    <t xml:space="preserve">Obstarávanie kapitálových aktív</t>
  </si>
  <si>
    <t xml:space="preserve">19 100.00</t>
  </si>
  <si>
    <t xml:space="preserve">17 092.40</t>
  </si>
  <si>
    <t xml:space="preserve">820</t>
  </si>
  <si>
    <t xml:space="preserve">Splácanie istín</t>
  </si>
  <si>
    <t xml:space="preserve">59 628.00</t>
  </si>
  <si>
    <t xml:space="preserve">60 604.00</t>
  </si>
  <si>
    <t xml:space="preserve">59 704.00</t>
  </si>
  <si>
    <t xml:space="preserve">*001.01</t>
  </si>
  <si>
    <t xml:space="preserve">345 307.00</t>
  </si>
  <si>
    <t xml:space="preserve">353 913.29</t>
  </si>
  <si>
    <t xml:space="preserve">375 779.00</t>
  </si>
  <si>
    <t xml:space="preserve">375 079.00</t>
  </si>
  <si>
    <t xml:space="preserve">001.02</t>
  </si>
  <si>
    <t xml:space="preserve">Činnosť samospr.org.</t>
  </si>
  <si>
    <t xml:space="preserve">2 940.00</t>
  </si>
  <si>
    <t xml:space="preserve">2 971.00</t>
  </si>
  <si>
    <t xml:space="preserve">8 200.00</t>
  </si>
  <si>
    <t xml:space="preserve">8 500.00</t>
  </si>
  <si>
    <t xml:space="preserve">*001.02</t>
  </si>
  <si>
    <t xml:space="preserve">11 130.00</t>
  </si>
  <si>
    <t xml:space="preserve">11 190.00</t>
  </si>
  <si>
    <t xml:space="preserve">11 471.00</t>
  </si>
  <si>
    <t xml:space="preserve">001.03</t>
  </si>
  <si>
    <t xml:space="preserve">Činnosť hl.kontr.</t>
  </si>
  <si>
    <t xml:space="preserve">6 000.00</t>
  </si>
  <si>
    <t xml:space="preserve">6 500.00</t>
  </si>
  <si>
    <t xml:space="preserve">6 800.00</t>
  </si>
  <si>
    <t xml:space="preserve">2 103.00</t>
  </si>
  <si>
    <t xml:space="preserve">2 272.00</t>
  </si>
  <si>
    <t xml:space="preserve">2 377.00</t>
  </si>
  <si>
    <t xml:space="preserve">*001.03</t>
  </si>
  <si>
    <t xml:space="preserve">8 103.00</t>
  </si>
  <si>
    <t xml:space="preserve">8 772.00</t>
  </si>
  <si>
    <t xml:space="preserve">9 177.00</t>
  </si>
  <si>
    <t xml:space="preserve">001.04</t>
  </si>
  <si>
    <t xml:space="preserve">Členstvo v združen.</t>
  </si>
  <si>
    <t xml:space="preserve">2 275.00</t>
  </si>
  <si>
    <t xml:space="preserve">2 310.59</t>
  </si>
  <si>
    <t xml:space="preserve">3 920.00</t>
  </si>
  <si>
    <t xml:space="preserve">3 950.00</t>
  </si>
  <si>
    <t xml:space="preserve">*001.04</t>
  </si>
  <si>
    <t xml:space="preserve">001.05</t>
  </si>
  <si>
    <t xml:space="preserve">Matrika</t>
  </si>
  <si>
    <t xml:space="preserve">2 000.00</t>
  </si>
  <si>
    <t xml:space="preserve">2 391.95</t>
  </si>
  <si>
    <t xml:space="preserve">2 600.00</t>
  </si>
  <si>
    <t xml:space="preserve">2 700.00</t>
  </si>
  <si>
    <t xml:space="preserve">*001.05</t>
  </si>
  <si>
    <t xml:space="preserve">3 300.00</t>
  </si>
  <si>
    <t xml:space="preserve">3 679.19</t>
  </si>
  <si>
    <t xml:space="preserve">3 818.00</t>
  </si>
  <si>
    <t xml:space="preserve">3 954.00</t>
  </si>
  <si>
    <t xml:space="preserve">001.06</t>
  </si>
  <si>
    <t xml:space="preserve">Voľby</t>
  </si>
  <si>
    <t xml:space="preserve">1 143.60</t>
  </si>
  <si>
    <t xml:space="preserve">3 322.46</t>
  </si>
  <si>
    <t xml:space="preserve">*001.06</t>
  </si>
  <si>
    <t xml:space="preserve">4 816.06</t>
  </si>
  <si>
    <t xml:space="preserve">001.07</t>
  </si>
  <si>
    <t xml:space="preserve">Fin.a rozp.oblasť</t>
  </si>
  <si>
    <t xml:space="preserve">ˇ%</t>
  </si>
  <si>
    <t xml:space="preserve">650</t>
  </si>
  <si>
    <t xml:space="preserve">Splácanie úrokov a ostatné platby súvisiace s úverom, pôžičkou, návratnou finančnou výpomocou a finančným prenájmom</t>
  </si>
  <si>
    <t xml:space="preserve">27 157.00</t>
  </si>
  <si>
    <t xml:space="preserve">25 100.00</t>
  </si>
  <si>
    <t xml:space="preserve">25 600.00</t>
  </si>
  <si>
    <t xml:space="preserve">2 080.00</t>
  </si>
  <si>
    <t xml:space="preserve">2 079.46</t>
  </si>
  <si>
    <t xml:space="preserve">*001.07</t>
  </si>
  <si>
    <t xml:space="preserve">38  974,42</t>
  </si>
  <si>
    <t xml:space="preserve">29 237.00</t>
  </si>
  <si>
    <t xml:space="preserve">29 236.46</t>
  </si>
  <si>
    <t xml:space="preserve">SPOLU </t>
  </si>
  <si>
    <t xml:space="preserve">PROGRAM 1</t>
  </si>
  <si>
    <t xml:space="preserve">003.01</t>
  </si>
  <si>
    <t xml:space="preserve">Ochrana pred požiarmi</t>
  </si>
  <si>
    <t xml:space="preserve">3 000.00</t>
  </si>
  <si>
    <t xml:space="preserve">8 100.00</t>
  </si>
  <si>
    <t xml:space="preserve">7 000.00</t>
  </si>
  <si>
    <t xml:space="preserve">8 000.00</t>
  </si>
  <si>
    <t xml:space="preserve">*003.01</t>
  </si>
  <si>
    <t xml:space="preserve">11 100.00</t>
  </si>
  <si>
    <t xml:space="preserve">11 200.00</t>
  </si>
  <si>
    <t xml:space="preserve">PROGRAM 3</t>
  </si>
  <si>
    <t xml:space="preserve">004.02</t>
  </si>
  <si>
    <t xml:space="preserve">Doprava</t>
  </si>
  <si>
    <t xml:space="preserve">1 000.00</t>
  </si>
  <si>
    <t xml:space="preserve">65 000.00</t>
  </si>
  <si>
    <t xml:space="preserve">98 508.90</t>
  </si>
  <si>
    <t xml:space="preserve">100 000.00</t>
  </si>
  <si>
    <t xml:space="preserve">*004.02</t>
  </si>
  <si>
    <t xml:space="preserve">66 000.00</t>
  </si>
  <si>
    <t xml:space="preserve">PROGRAM 4</t>
  </si>
  <si>
    <t xml:space="preserve">*005</t>
  </si>
  <si>
    <t xml:space="preserve">Ochrana životného prostredia</t>
  </si>
  <si>
    <t xml:space="preserve">005.01</t>
  </si>
  <si>
    <t xml:space="preserve">Nakladanie s odpad.</t>
  </si>
  <si>
    <t xml:space="preserve">214 782.00</t>
  </si>
  <si>
    <t xml:space="preserve">248 315.28</t>
  </si>
  <si>
    <t xml:space="preserve">243 525.00</t>
  </si>
  <si>
    <t xml:space="preserve">243 825.00</t>
  </si>
  <si>
    <t xml:space="preserve">110 121.00</t>
  </si>
  <si>
    <t xml:space="preserve">110 120.50</t>
  </si>
  <si>
    <t xml:space="preserve">10 000.00</t>
  </si>
  <si>
    <t xml:space="preserve">*005.01</t>
  </si>
  <si>
    <t xml:space="preserve">324 903.00</t>
  </si>
  <si>
    <t xml:space="preserve">358 435.78</t>
  </si>
  <si>
    <t xml:space="preserve">253 525.00</t>
  </si>
  <si>
    <t xml:space="preserve">253 825.00</t>
  </si>
  <si>
    <t xml:space="preserve">PROGRAM 5</t>
  </si>
  <si>
    <t xml:space="preserve">006.01</t>
  </si>
  <si>
    <t xml:space="preserve">Rozvoj bývania</t>
  </si>
  <si>
    <t xml:space="preserve">13 231.00</t>
  </si>
  <si>
    <t xml:space="preserve">16 082.74</t>
  </si>
  <si>
    <t xml:space="preserve">9 600.00</t>
  </si>
  <si>
    <t xml:space="preserve">9 800.00</t>
  </si>
  <si>
    <t xml:space="preserve">810</t>
  </si>
  <si>
    <t xml:space="preserve">Úvery, pôžičky, návratné finančné výpomoci, účasť na majetku a ostatné výdavkové operácie</t>
  </si>
  <si>
    <t xml:space="preserve">1 471.14</t>
  </si>
  <si>
    <t xml:space="preserve">*006.01</t>
  </si>
  <si>
    <t xml:space="preserve">17 553.88</t>
  </si>
  <si>
    <t xml:space="preserve">006.02</t>
  </si>
  <si>
    <t xml:space="preserve">Rozvoj obce</t>
  </si>
  <si>
    <t xml:space="preserve">22 814.00</t>
  </si>
  <si>
    <t xml:space="preserve">28 811.39</t>
  </si>
  <si>
    <t xml:space="preserve">11 700.00</t>
  </si>
  <si>
    <t xml:space="preserve">4 000.00</t>
  </si>
  <si>
    <t xml:space="preserve">33 235.00</t>
  </si>
  <si>
    <t xml:space="preserve">23 001.20</t>
  </si>
  <si>
    <t xml:space="preserve">32 000.00</t>
  </si>
  <si>
    <t xml:space="preserve">*006.02</t>
  </si>
  <si>
    <t xml:space="preserve">58 049.00</t>
  </si>
  <si>
    <t xml:space="preserve">53 812.59</t>
  </si>
  <si>
    <t xml:space="preserve">47 700.00</t>
  </si>
  <si>
    <t xml:space="preserve">006.03</t>
  </si>
  <si>
    <t xml:space="preserve">Zásobovanie vodou</t>
  </si>
  <si>
    <t xml:space="preserve">1 806.31</t>
  </si>
  <si>
    <t xml:space="preserve">*006.03</t>
  </si>
  <si>
    <t xml:space="preserve">006.04</t>
  </si>
  <si>
    <t xml:space="preserve">Verejné osvetlenie</t>
  </si>
  <si>
    <t xml:space="preserve">31 662.00</t>
  </si>
  <si>
    <t xml:space="preserve">22 968.24</t>
  </si>
  <si>
    <t xml:space="preserve">24 662.00</t>
  </si>
  <si>
    <t xml:space="preserve">24 962.00</t>
  </si>
  <si>
    <t xml:space="preserve">*006.04</t>
  </si>
  <si>
    <t xml:space="preserve">PROGRAM 6</t>
  </si>
  <si>
    <t xml:space="preserve">007.01</t>
  </si>
  <si>
    <t xml:space="preserve">Ambul.zdr.starostliv</t>
  </si>
  <si>
    <t xml:space="preserve">8 157.60</t>
  </si>
  <si>
    <t xml:space="preserve">40 000.00</t>
  </si>
  <si>
    <t xml:space="preserve">14 760.00</t>
  </si>
  <si>
    <t xml:space="preserve">*007.01</t>
  </si>
  <si>
    <t xml:space="preserve">46 500.00</t>
  </si>
  <si>
    <t xml:space="preserve">22 917.60</t>
  </si>
  <si>
    <t xml:space="preserve">PROGRAM 7</t>
  </si>
  <si>
    <t xml:space="preserve">008.01</t>
  </si>
  <si>
    <t xml:space="preserve">Rekr.a šport.služby</t>
  </si>
  <si>
    <t xml:space="preserve">1 566.00</t>
  </si>
  <si>
    <t xml:space="preserve">1 600.00</t>
  </si>
  <si>
    <t xml:space="preserve">23 000.00</t>
  </si>
  <si>
    <t xml:space="preserve">19 700.00</t>
  </si>
  <si>
    <t xml:space="preserve">*008.01</t>
  </si>
  <si>
    <t xml:space="preserve">24 000.00</t>
  </si>
  <si>
    <t xml:space="preserve">21 266.00</t>
  </si>
  <si>
    <t xml:space="preserve">21 300.00</t>
  </si>
  <si>
    <t xml:space="preserve">008.02</t>
  </si>
  <si>
    <t xml:space="preserve">Kultúrne služby</t>
  </si>
  <si>
    <t xml:space="preserve">17 450.00</t>
  </si>
  <si>
    <t xml:space="preserve">20 065.00</t>
  </si>
  <si>
    <t xml:space="preserve">21 200.00</t>
  </si>
  <si>
    <t xml:space="preserve">*008.02</t>
  </si>
  <si>
    <t xml:space="preserve">008.03</t>
  </si>
  <si>
    <t xml:space="preserve">Vysielacie služby</t>
  </si>
  <si>
    <t xml:space="preserve">*008.03</t>
  </si>
  <si>
    <t xml:space="preserve">008.04</t>
  </si>
  <si>
    <t xml:space="preserve">Náboženské služby</t>
  </si>
  <si>
    <t xml:space="preserve">1 478.00</t>
  </si>
  <si>
    <t xml:space="preserve">*008.04</t>
  </si>
  <si>
    <t xml:space="preserve">1 700.00</t>
  </si>
  <si>
    <t xml:space="preserve">008.05</t>
  </si>
  <si>
    <t xml:space="preserve">*008.05</t>
  </si>
  <si>
    <t xml:space="preserve">PROGRAM 8</t>
  </si>
  <si>
    <t xml:space="preserve">009.01</t>
  </si>
  <si>
    <t xml:space="preserve">Predprimárne vzdeláv</t>
  </si>
  <si>
    <t xml:space="preserve">95 000.00</t>
  </si>
  <si>
    <t xml:space="preserve">94 850.00</t>
  </si>
  <si>
    <t xml:space="preserve">104 500.00</t>
  </si>
  <si>
    <t xml:space="preserve">31 485.00</t>
  </si>
  <si>
    <t xml:space="preserve">36 523.00</t>
  </si>
  <si>
    <t xml:space="preserve">31 563.00</t>
  </si>
  <si>
    <t xml:space="preserve">25 208.00</t>
  </si>
  <si>
    <t xml:space="preserve">26 030.15</t>
  </si>
  <si>
    <t xml:space="preserve">19 254.00</t>
  </si>
  <si>
    <t xml:space="preserve">20 950.80</t>
  </si>
  <si>
    <t xml:space="preserve">*009.01</t>
  </si>
  <si>
    <t xml:space="preserve">151 843.00</t>
  </si>
  <si>
    <t xml:space="preserve">173 848.78</t>
  </si>
  <si>
    <t xml:space="preserve">160 277.00</t>
  </si>
  <si>
    <t xml:space="preserve">155 317.00</t>
  </si>
  <si>
    <t xml:space="preserve">009.02</t>
  </si>
  <si>
    <t xml:space="preserve">Primárne vzdelávanie</t>
  </si>
  <si>
    <t xml:space="preserve">*009.02</t>
  </si>
  <si>
    <t xml:space="preserve">PROGRAM 9</t>
  </si>
  <si>
    <t xml:space="preserve">010.01</t>
  </si>
  <si>
    <t xml:space="preserve">Staroba</t>
  </si>
  <si>
    <t xml:space="preserve">5 000.00</t>
  </si>
  <si>
    <t xml:space="preserve">2 200.00</t>
  </si>
  <si>
    <t xml:space="preserve">2 500.00</t>
  </si>
  <si>
    <t xml:space="preserve">13 000.00</t>
  </si>
  <si>
    <t xml:space="preserve">*010.01</t>
  </si>
  <si>
    <t xml:space="preserve">5 200.00</t>
  </si>
  <si>
    <t xml:space="preserve">15 500.00</t>
  </si>
  <si>
    <t xml:space="preserve">15 600.00</t>
  </si>
  <si>
    <t xml:space="preserve">Spolu</t>
  </si>
  <si>
    <t xml:space="preserve">výdavky za programy</t>
  </si>
  <si>
    <t xml:space="preserve">1 156 247.00</t>
  </si>
  <si>
    <t xml:space="preserve">1 223 128.23</t>
  </si>
  <si>
    <t xml:space="preserve">1 099 360.00</t>
  </si>
  <si>
    <t xml:space="preserve">1 097 671.00</t>
  </si>
  <si>
    <t xml:space="preserve">P R Í J M Y</t>
  </si>
  <si>
    <t xml:space="preserve">Skutočnosť 2017</t>
  </si>
  <si>
    <t xml:space="preserve">Skutočnosť 2018</t>
  </si>
  <si>
    <t xml:space="preserve">Očakávaný 2019</t>
  </si>
  <si>
    <t xml:space="preserve">110</t>
  </si>
  <si>
    <t xml:space="preserve">Dane z príjmov a kapitálového majetku</t>
  </si>
  <si>
    <t xml:space="preserve">120</t>
  </si>
  <si>
    <t xml:space="preserve">Dane z majetku</t>
  </si>
  <si>
    <t xml:space="preserve">130</t>
  </si>
  <si>
    <t xml:space="preserve">Dane za tovary a služby</t>
  </si>
  <si>
    <t xml:space="preserve">210</t>
  </si>
  <si>
    <t xml:space="preserve">Príjmy z podnikania a z vlastníctva majetku</t>
  </si>
  <si>
    <t xml:space="preserve">220</t>
  </si>
  <si>
    <t xml:space="preserve">Administratívne poplatky a iné poplatky a platby</t>
  </si>
  <si>
    <t xml:space="preserve">110 238.00</t>
  </si>
  <si>
    <t xml:space="preserve">79 283.36</t>
  </si>
  <si>
    <t xml:space="preserve">230</t>
  </si>
  <si>
    <t xml:space="preserve">Kapitálové príjmy</t>
  </si>
  <si>
    <t xml:space="preserve">240</t>
  </si>
  <si>
    <t xml:space="preserve">Úroky z tuzemských úverov, pôžičiek, vkladov a ážio</t>
  </si>
  <si>
    <t xml:space="preserve">290</t>
  </si>
  <si>
    <t xml:space="preserve">Iné nedaňové príjmy</t>
  </si>
  <si>
    <t xml:space="preserve">310</t>
  </si>
  <si>
    <t xml:space="preserve">Tuzemské bežné granty a transfery</t>
  </si>
  <si>
    <t xml:space="preserve">320</t>
  </si>
  <si>
    <t xml:space="preserve">Tuzemské kapitálové granty a transfery</t>
  </si>
  <si>
    <t xml:space="preserve">450</t>
  </si>
  <si>
    <t xml:space="preserve">Z ostatných finančných operácií</t>
  </si>
  <si>
    <t xml:space="preserve">510</t>
  </si>
  <si>
    <t xml:space="preserve">Tuzemské úvery, pôžičky a návratné finančné výpomoci</t>
  </si>
  <si>
    <t xml:space="preserve">*</t>
  </si>
  <si>
    <t xml:space="preserve">1 762 524.00</t>
  </si>
  <si>
    <t xml:space="preserve">R E K A P I T U L Á C I A  ROZPOČTU  2020</t>
  </si>
  <si>
    <t xml:space="preserve">BEŽNÉ  PRÍJMY OBCE</t>
  </si>
  <si>
    <t xml:space="preserve">KAPITÁLOVÉ  PRÍJMY OBCE</t>
  </si>
  <si>
    <t xml:space="preserve">SPOLU PRÍJMY OBCE</t>
  </si>
  <si>
    <t xml:space="preserve">BEŽNÉ  VÝDAVKY OBCE</t>
  </si>
  <si>
    <t xml:space="preserve">KAPITÁLOVÉ VÝDAVKY OBCE</t>
  </si>
  <si>
    <t xml:space="preserve">FO VÝDAVKOVÉ OBCE</t>
  </si>
  <si>
    <t xml:space="preserve">SPOLU VÝDAVKY OBCE</t>
  </si>
  <si>
    <t xml:space="preserve">PRENESENÝ  VÝKON ŠS</t>
  </si>
  <si>
    <t xml:space="preserve">ŠKOLSKÝ KLUB</t>
  </si>
  <si>
    <t xml:space="preserve">z toho:</t>
  </si>
  <si>
    <t xml:space="preserve">mzdy</t>
  </si>
  <si>
    <t xml:space="preserve">odvody</t>
  </si>
  <si>
    <t xml:space="preserve">tovary a služby</t>
  </si>
  <si>
    <t xml:space="preserve">bežné transfery</t>
  </si>
  <si>
    <t xml:space="preserve">ŠKOLSKÁ JEDÁLEŇ</t>
  </si>
  <si>
    <t xml:space="preserve">ZÁKLADNÁ ŠKOLA</t>
  </si>
  <si>
    <t xml:space="preserve">SPOLU VÝDAVKY VRÁTANE ŠK, ŠJ ZŠ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</si>
</sst>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0.00"/>
    <numFmt numFmtId="168" formatCode="#,##0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0.5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FD8CE"/>
      </patternFill>
    </fill>
    <fill>
      <patternFill patternType="solid">
        <fgColor rgb="FFFFFFFF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FD8CE"/>
        <bgColor rgb="FFF7D1D5"/>
      </patternFill>
    </fill>
    <fill>
      <patternFill patternType="solid">
        <fgColor rgb="FFF7D1D5"/>
        <bgColor rgb="FFFFD8CE"/>
      </patternFill>
    </fill>
    <fill>
      <patternFill patternType="solid">
        <fgColor rgb="FFC3D69B"/>
        <bgColor rgb="FFF2DCDB"/>
      </patternFill>
    </fill>
    <fill>
      <patternFill patternType="solid">
        <fgColor rgb="FFFDEADA"/>
        <bgColor rgb="FFF2DCDB"/>
      </patternFill>
    </fill>
    <fill>
      <patternFill patternType="solid">
        <fgColor rgb="FFFFFF00"/>
        <bgColor rgb="FFFFFF0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4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4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7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8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8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8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CCFFFF"/>
      <rgbColor rgb="FF660066"/>
      <rgbColor rgb="FFD99694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7D1D5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78" colorId="64" zoomScale="100" zoomScaleNormal="100" zoomScalePageLayoutView="100" workbookViewId="0">
      <selection pane="topLeft" activeCell="C64" activeCellId="0" sqref="C64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7.8"/>
    <col collapsed="false" customWidth="true" hidden="false" outlineLevel="0" max="2" min="2" style="0" width="9.32"/>
    <col collapsed="false" customWidth="true" hidden="false" outlineLevel="0" max="3" min="3" style="0" width="22.74"/>
    <col collapsed="false" customWidth="true" hidden="false" outlineLevel="0" max="4" min="4" style="0" width="11.04"/>
    <col collapsed="false" customWidth="true" hidden="false" outlineLevel="0" max="5" min="5" style="0" width="10.84"/>
    <col collapsed="false" customWidth="true" hidden="false" outlineLevel="0" max="6" min="6" style="0" width="13.97"/>
    <col collapsed="false" customWidth="true" hidden="false" outlineLevel="0" max="7" min="7" style="0" width="16.02"/>
    <col collapsed="false" customWidth="true" hidden="false" outlineLevel="0" max="8" min="8" style="0" width="13.55"/>
    <col collapsed="false" customWidth="true" hidden="false" outlineLevel="0" max="9" min="9" style="0" width="12.77"/>
    <col collapsed="false" customWidth="true" hidden="false" outlineLevel="0" max="10" min="10" style="0" width="14.57"/>
    <col collapsed="false" customWidth="true" hidden="false" outlineLevel="0" max="12" min="12" style="0" width="11.58"/>
    <col collapsed="false" customWidth="true" hidden="false" outlineLevel="0" max="13" min="13" style="0" width="18.19"/>
    <col collapsed="false" customWidth="true" hidden="false" outlineLevel="0" max="15" min="15" style="0" width="11.86"/>
  </cols>
  <sheetData>
    <row r="1" customFormat="false" ht="17.35" hidden="false" customHeight="false" outlineLevel="0" collapsed="false">
      <c r="A1" s="1"/>
      <c r="C1" s="2" t="s">
        <v>0</v>
      </c>
      <c r="D1" s="2"/>
      <c r="E1" s="2"/>
      <c r="F1" s="2"/>
      <c r="G1" s="2"/>
      <c r="H1" s="3"/>
    </row>
    <row r="2" customFormat="false" ht="17.35" hidden="false" customHeight="false" outlineLevel="0" collapsed="false">
      <c r="A2" s="4"/>
    </row>
    <row r="3" customFormat="false" ht="15" hidden="false" customHeight="false" outlineLevel="0" collapsed="false">
      <c r="A3" s="5"/>
      <c r="B3" s="5"/>
      <c r="C3" s="5"/>
      <c r="D3" s="5"/>
      <c r="E3" s="5"/>
      <c r="F3" s="6"/>
      <c r="G3" s="6"/>
      <c r="H3" s="7"/>
      <c r="I3" s="8"/>
      <c r="J3" s="9"/>
    </row>
    <row r="4" customFormat="false" ht="13.8" hidden="false" customHeight="false" outlineLevel="0" collapsed="false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4" t="s">
        <v>6</v>
      </c>
      <c r="G4" s="15" t="s">
        <v>7</v>
      </c>
      <c r="H4" s="16" t="s">
        <v>8</v>
      </c>
      <c r="I4" s="17" t="s">
        <v>9</v>
      </c>
      <c r="J4" s="18" t="s">
        <v>10</v>
      </c>
    </row>
    <row r="5" customFormat="false" ht="13.8" hidden="false" customHeight="false" outlineLevel="0" collapsed="false">
      <c r="A5" s="19" t="s">
        <v>11</v>
      </c>
      <c r="B5" s="20"/>
      <c r="C5" s="21" t="s">
        <v>12</v>
      </c>
      <c r="D5" s="21"/>
      <c r="E5" s="21"/>
      <c r="F5" s="21"/>
      <c r="G5" s="21"/>
      <c r="H5" s="21"/>
      <c r="I5" s="21"/>
      <c r="J5" s="21"/>
    </row>
    <row r="6" customFormat="false" ht="21.65" hidden="false" customHeight="false" outlineLevel="0" collapsed="false">
      <c r="A6" s="22"/>
      <c r="B6" s="23" t="s">
        <v>13</v>
      </c>
      <c r="C6" s="24" t="s">
        <v>14</v>
      </c>
      <c r="D6" s="25" t="n">
        <v>117847.93</v>
      </c>
      <c r="E6" s="25" t="n">
        <v>115044.51</v>
      </c>
      <c r="F6" s="26" t="s">
        <v>15</v>
      </c>
      <c r="G6" s="26" t="s">
        <v>16</v>
      </c>
      <c r="H6" s="27" t="n">
        <v>164442</v>
      </c>
      <c r="I6" s="26" t="s">
        <v>17</v>
      </c>
      <c r="J6" s="28" t="s">
        <v>17</v>
      </c>
    </row>
    <row r="7" customFormat="false" ht="21.65" hidden="false" customHeight="false" outlineLevel="0" collapsed="false">
      <c r="A7" s="29"/>
      <c r="B7" s="30" t="s">
        <v>18</v>
      </c>
      <c r="C7" s="31" t="s">
        <v>19</v>
      </c>
      <c r="D7" s="32" t="n">
        <v>45186.51</v>
      </c>
      <c r="E7" s="32" t="n">
        <v>47353.25</v>
      </c>
      <c r="F7" s="26" t="s">
        <v>20</v>
      </c>
      <c r="G7" s="26" t="s">
        <v>21</v>
      </c>
      <c r="H7" s="27" t="n">
        <v>57920</v>
      </c>
      <c r="I7" s="26" t="s">
        <v>22</v>
      </c>
      <c r="J7" s="28" t="s">
        <v>22</v>
      </c>
    </row>
    <row r="8" customFormat="false" ht="13.8" hidden="false" customHeight="false" outlineLevel="0" collapsed="false">
      <c r="A8" s="29"/>
      <c r="B8" s="30" t="s">
        <v>23</v>
      </c>
      <c r="C8" s="33" t="s">
        <v>24</v>
      </c>
      <c r="D8" s="32" t="n">
        <v>64272.86</v>
      </c>
      <c r="E8" s="32" t="n">
        <v>97365.67</v>
      </c>
      <c r="F8" s="26" t="s">
        <v>25</v>
      </c>
      <c r="G8" s="26" t="s">
        <v>26</v>
      </c>
      <c r="H8" s="27" t="n">
        <v>92340</v>
      </c>
      <c r="I8" s="26" t="s">
        <v>27</v>
      </c>
      <c r="J8" s="28" t="s">
        <v>28</v>
      </c>
    </row>
    <row r="9" customFormat="false" ht="13.8" hidden="false" customHeight="false" outlineLevel="0" collapsed="false">
      <c r="A9" s="29"/>
      <c r="B9" s="30" t="s">
        <v>29</v>
      </c>
      <c r="C9" s="33" t="s">
        <v>30</v>
      </c>
      <c r="D9" s="32" t="n">
        <v>194.64</v>
      </c>
      <c r="E9" s="32" t="n">
        <v>8757.55</v>
      </c>
      <c r="F9" s="26" t="s">
        <v>31</v>
      </c>
      <c r="G9" s="26" t="n">
        <v>200</v>
      </c>
      <c r="H9" s="27" t="n">
        <v>300</v>
      </c>
      <c r="I9" s="26" t="n">
        <v>300</v>
      </c>
      <c r="J9" s="28" t="n">
        <v>300</v>
      </c>
    </row>
    <row r="10" customFormat="false" ht="21.65" hidden="false" customHeight="false" outlineLevel="0" collapsed="false">
      <c r="A10" s="29"/>
      <c r="B10" s="30" t="s">
        <v>32</v>
      </c>
      <c r="C10" s="31" t="s">
        <v>33</v>
      </c>
      <c r="D10" s="32" t="n">
        <v>2430</v>
      </c>
      <c r="E10" s="32" t="n">
        <v>2774.66</v>
      </c>
      <c r="F10" s="26" t="s">
        <v>34</v>
      </c>
      <c r="G10" s="26" t="s">
        <v>35</v>
      </c>
      <c r="H10" s="27" t="n">
        <v>13100</v>
      </c>
      <c r="I10" s="26" t="n">
        <v>0</v>
      </c>
      <c r="J10" s="28" t="n">
        <v>0</v>
      </c>
    </row>
    <row r="11" customFormat="false" ht="13.8" hidden="false" customHeight="false" outlineLevel="0" collapsed="false">
      <c r="A11" s="34"/>
      <c r="B11" s="35" t="s">
        <v>36</v>
      </c>
      <c r="C11" s="36" t="s">
        <v>37</v>
      </c>
      <c r="D11" s="37" t="n">
        <v>405375.07</v>
      </c>
      <c r="E11" s="37" t="n">
        <v>58520.92</v>
      </c>
      <c r="F11" s="38" t="s">
        <v>38</v>
      </c>
      <c r="G11" s="38" t="s">
        <v>38</v>
      </c>
      <c r="H11" s="39" t="n">
        <v>60568</v>
      </c>
      <c r="I11" s="38" t="s">
        <v>39</v>
      </c>
      <c r="J11" s="40" t="s">
        <v>40</v>
      </c>
    </row>
    <row r="12" customFormat="false" ht="13.8" hidden="false" customHeight="false" outlineLevel="0" collapsed="false">
      <c r="A12" s="10" t="s">
        <v>41</v>
      </c>
      <c r="B12" s="41"/>
      <c r="C12" s="42" t="s">
        <v>12</v>
      </c>
      <c r="D12" s="43" t="n">
        <f aca="false">SUM(D6:D11)</f>
        <v>635307.01</v>
      </c>
      <c r="E12" s="43" t="n">
        <f aca="false">SUM(E6:E11)</f>
        <v>329816.56</v>
      </c>
      <c r="F12" s="44" t="s">
        <v>42</v>
      </c>
      <c r="G12" s="45" t="s">
        <v>43</v>
      </c>
      <c r="H12" s="46" t="n">
        <f aca="false">SUM(H6:H11)</f>
        <v>388670</v>
      </c>
      <c r="I12" s="45" t="s">
        <v>44</v>
      </c>
      <c r="J12" s="44" t="s">
        <v>45</v>
      </c>
    </row>
    <row r="13" customFormat="false" ht="13.8" hidden="false" customHeight="false" outlineLevel="0" collapsed="false">
      <c r="A13" s="47"/>
      <c r="B13" s="48"/>
      <c r="C13" s="47"/>
      <c r="D13" s="47"/>
      <c r="E13" s="47"/>
      <c r="F13" s="49"/>
      <c r="G13" s="49"/>
      <c r="H13" s="49"/>
      <c r="I13" s="49"/>
      <c r="J13" s="49"/>
    </row>
    <row r="14" customFormat="false" ht="13.8" hidden="false" customHeight="false" outlineLevel="0" collapsed="false">
      <c r="A14" s="10" t="s">
        <v>1</v>
      </c>
      <c r="B14" s="50" t="s">
        <v>2</v>
      </c>
      <c r="C14" s="51" t="s">
        <v>3</v>
      </c>
      <c r="D14" s="52" t="s">
        <v>4</v>
      </c>
      <c r="E14" s="52" t="s">
        <v>5</v>
      </c>
      <c r="F14" s="14" t="s">
        <v>6</v>
      </c>
      <c r="G14" s="53" t="s">
        <v>7</v>
      </c>
      <c r="H14" s="14" t="s">
        <v>8</v>
      </c>
      <c r="I14" s="53" t="s">
        <v>9</v>
      </c>
      <c r="J14" s="14" t="s">
        <v>10</v>
      </c>
    </row>
    <row r="15" customFormat="false" ht="13.8" hidden="false" customHeight="false" outlineLevel="0" collapsed="false">
      <c r="A15" s="54" t="s">
        <v>46</v>
      </c>
      <c r="B15" s="55"/>
      <c r="C15" s="21" t="s">
        <v>47</v>
      </c>
      <c r="D15" s="21"/>
      <c r="E15" s="21"/>
      <c r="F15" s="21"/>
      <c r="G15" s="21"/>
      <c r="H15" s="21"/>
      <c r="I15" s="21"/>
      <c r="J15" s="21"/>
    </row>
    <row r="16" customFormat="false" ht="21.65" hidden="false" customHeight="false" outlineLevel="0" collapsed="false">
      <c r="A16" s="56"/>
      <c r="B16" s="23" t="s">
        <v>18</v>
      </c>
      <c r="C16" s="24" t="s">
        <v>19</v>
      </c>
      <c r="D16" s="25" t="n">
        <v>2884.86</v>
      </c>
      <c r="E16" s="57" t="n">
        <v>3456.06</v>
      </c>
      <c r="F16" s="26" t="n">
        <v>2880</v>
      </c>
      <c r="G16" s="26" t="s">
        <v>48</v>
      </c>
      <c r="H16" s="32" t="n">
        <v>2971</v>
      </c>
      <c r="I16" s="26" t="s">
        <v>49</v>
      </c>
      <c r="J16" s="26" t="s">
        <v>49</v>
      </c>
    </row>
    <row r="17" customFormat="false" ht="13.8" hidden="false" customHeight="false" outlineLevel="0" collapsed="false">
      <c r="A17" s="33"/>
      <c r="B17" s="30" t="s">
        <v>23</v>
      </c>
      <c r="C17" s="33" t="s">
        <v>24</v>
      </c>
      <c r="D17" s="32" t="n">
        <v>7400</v>
      </c>
      <c r="E17" s="27" t="n">
        <v>10607.02</v>
      </c>
      <c r="F17" s="26" t="s">
        <v>50</v>
      </c>
      <c r="G17" s="26" t="s">
        <v>50</v>
      </c>
      <c r="H17" s="32" t="n">
        <v>8500</v>
      </c>
      <c r="I17" s="26" t="s">
        <v>51</v>
      </c>
      <c r="J17" s="26" t="s">
        <v>51</v>
      </c>
    </row>
    <row r="18" customFormat="false" ht="13.8" hidden="false" customHeight="false" outlineLevel="0" collapsed="false">
      <c r="A18" s="36"/>
      <c r="B18" s="35" t="s">
        <v>29</v>
      </c>
      <c r="C18" s="36" t="s">
        <v>30</v>
      </c>
      <c r="D18" s="37" t="n">
        <v>9.96</v>
      </c>
      <c r="E18" s="39" t="n">
        <v>0</v>
      </c>
      <c r="F18" s="38" t="n">
        <v>50</v>
      </c>
      <c r="G18" s="38" t="n">
        <v>50</v>
      </c>
      <c r="H18" s="37" t="n">
        <v>0</v>
      </c>
      <c r="I18" s="38" t="n">
        <v>0</v>
      </c>
      <c r="J18" s="38" t="n">
        <v>0</v>
      </c>
    </row>
    <row r="19" customFormat="false" ht="13.8" hidden="false" customHeight="false" outlineLevel="0" collapsed="false">
      <c r="A19" s="10" t="s">
        <v>52</v>
      </c>
      <c r="B19" s="12"/>
      <c r="C19" s="10" t="s">
        <v>47</v>
      </c>
      <c r="D19" s="58" t="n">
        <f aca="false">D16+D17+D18</f>
        <v>10294.82</v>
      </c>
      <c r="E19" s="58" t="n">
        <f aca="false">E16+E17+E18</f>
        <v>14063.08</v>
      </c>
      <c r="F19" s="45" t="s">
        <v>53</v>
      </c>
      <c r="G19" s="44" t="s">
        <v>54</v>
      </c>
      <c r="H19" s="59" t="n">
        <v>11471</v>
      </c>
      <c r="I19" s="44" t="s">
        <v>55</v>
      </c>
      <c r="J19" s="60" t="s">
        <v>55</v>
      </c>
    </row>
    <row r="20" customFormat="false" ht="13.8" hidden="false" customHeight="false" outlineLevel="0" collapsed="false">
      <c r="A20" s="61"/>
      <c r="B20" s="61"/>
      <c r="C20" s="61"/>
      <c r="D20" s="61"/>
      <c r="E20" s="61"/>
      <c r="F20" s="62"/>
      <c r="G20" s="62"/>
      <c r="H20" s="62"/>
      <c r="I20" s="62"/>
      <c r="J20" s="62"/>
    </row>
    <row r="21" customFormat="false" ht="13.8" hidden="false" customHeight="false" outlineLevel="0" collapsed="false">
      <c r="A21" s="63" t="s">
        <v>1</v>
      </c>
      <c r="B21" s="64" t="s">
        <v>2</v>
      </c>
      <c r="C21" s="65" t="s">
        <v>3</v>
      </c>
      <c r="D21" s="66" t="s">
        <v>4</v>
      </c>
      <c r="E21" s="66" t="s">
        <v>5</v>
      </c>
      <c r="F21" s="14" t="s">
        <v>6</v>
      </c>
      <c r="G21" s="53" t="s">
        <v>7</v>
      </c>
      <c r="H21" s="67" t="s">
        <v>8</v>
      </c>
      <c r="I21" s="68" t="s">
        <v>9</v>
      </c>
      <c r="J21" s="67" t="s">
        <v>10</v>
      </c>
    </row>
    <row r="22" customFormat="false" ht="13.8" hidden="false" customHeight="false" outlineLevel="0" collapsed="false">
      <c r="A22" s="54" t="s">
        <v>56</v>
      </c>
      <c r="B22" s="55"/>
      <c r="C22" s="21" t="s">
        <v>57</v>
      </c>
      <c r="D22" s="21"/>
      <c r="E22" s="21"/>
      <c r="F22" s="21"/>
      <c r="G22" s="21"/>
      <c r="H22" s="21"/>
      <c r="I22" s="21"/>
      <c r="J22" s="21"/>
    </row>
    <row r="23" customFormat="false" ht="21.65" hidden="false" customHeight="false" outlineLevel="0" collapsed="false">
      <c r="A23" s="56"/>
      <c r="B23" s="23" t="n">
        <v>610</v>
      </c>
      <c r="C23" s="24" t="s">
        <v>14</v>
      </c>
      <c r="D23" s="69" t="n">
        <v>5280.75</v>
      </c>
      <c r="E23" s="69" t="n">
        <v>5184.85</v>
      </c>
      <c r="F23" s="26" t="s">
        <v>58</v>
      </c>
      <c r="G23" s="26" t="s">
        <v>58</v>
      </c>
      <c r="H23" s="32" t="n">
        <v>6300</v>
      </c>
      <c r="I23" s="26" t="s">
        <v>59</v>
      </c>
      <c r="J23" s="26" t="s">
        <v>60</v>
      </c>
    </row>
    <row r="24" customFormat="false" ht="21.65" hidden="false" customHeight="false" outlineLevel="0" collapsed="false">
      <c r="A24" s="36"/>
      <c r="B24" s="35" t="n">
        <v>620</v>
      </c>
      <c r="C24" s="70" t="s">
        <v>19</v>
      </c>
      <c r="D24" s="71" t="n">
        <v>1635.71</v>
      </c>
      <c r="E24" s="71" t="n">
        <v>1707.03</v>
      </c>
      <c r="F24" s="38" t="s">
        <v>61</v>
      </c>
      <c r="G24" s="38" t="s">
        <v>61</v>
      </c>
      <c r="H24" s="37" t="n">
        <v>2203</v>
      </c>
      <c r="I24" s="38" t="s">
        <v>62</v>
      </c>
      <c r="J24" s="38" t="s">
        <v>63</v>
      </c>
    </row>
    <row r="25" customFormat="false" ht="13.8" hidden="false" customHeight="false" outlineLevel="0" collapsed="false">
      <c r="A25" s="10" t="s">
        <v>64</v>
      </c>
      <c r="B25" s="50"/>
      <c r="C25" s="10" t="s">
        <v>57</v>
      </c>
      <c r="D25" s="58" t="n">
        <f aca="false">SUM(D23:D24)</f>
        <v>6916.46</v>
      </c>
      <c r="E25" s="58" t="n">
        <f aca="false">SUM(E23:E24)</f>
        <v>6891.88</v>
      </c>
      <c r="F25" s="44" t="s">
        <v>65</v>
      </c>
      <c r="G25" s="44" t="s">
        <v>65</v>
      </c>
      <c r="H25" s="46" t="n">
        <v>8503</v>
      </c>
      <c r="I25" s="44" t="s">
        <v>66</v>
      </c>
      <c r="J25" s="44" t="s">
        <v>67</v>
      </c>
    </row>
    <row r="26" customFormat="false" ht="13.8" hidden="false" customHeight="false" outlineLevel="0" collapsed="false">
      <c r="A26" s="72"/>
      <c r="B26" s="72"/>
      <c r="C26" s="72"/>
      <c r="D26" s="73"/>
      <c r="E26" s="73"/>
      <c r="F26" s="74"/>
      <c r="G26" s="74"/>
      <c r="H26" s="74"/>
      <c r="I26" s="74"/>
      <c r="J26" s="74"/>
    </row>
    <row r="27" customFormat="false" ht="13.8" hidden="false" customHeight="false" outlineLevel="0" collapsed="false">
      <c r="A27" s="75" t="s">
        <v>1</v>
      </c>
      <c r="B27" s="76" t="s">
        <v>2</v>
      </c>
      <c r="C27" s="77" t="s">
        <v>3</v>
      </c>
      <c r="D27" s="78" t="s">
        <v>4</v>
      </c>
      <c r="E27" s="78" t="s">
        <v>5</v>
      </c>
      <c r="F27" s="79" t="s">
        <v>6</v>
      </c>
      <c r="G27" s="80" t="s">
        <v>7</v>
      </c>
      <c r="H27" s="81" t="s">
        <v>8</v>
      </c>
      <c r="I27" s="81" t="s">
        <v>9</v>
      </c>
      <c r="J27" s="81" t="s">
        <v>10</v>
      </c>
    </row>
    <row r="28" customFormat="false" ht="13.8" hidden="false" customHeight="false" outlineLevel="0" collapsed="false">
      <c r="A28" s="82" t="s">
        <v>68</v>
      </c>
      <c r="B28" s="83"/>
      <c r="C28" s="84" t="s">
        <v>69</v>
      </c>
      <c r="D28" s="85"/>
      <c r="E28" s="85"/>
      <c r="F28" s="85"/>
      <c r="G28" s="85"/>
      <c r="H28" s="85"/>
      <c r="I28" s="85"/>
      <c r="J28" s="85"/>
    </row>
    <row r="29" customFormat="false" ht="13.8" hidden="false" customHeight="false" outlineLevel="0" collapsed="false">
      <c r="A29" s="86"/>
      <c r="B29" s="87" t="s">
        <v>29</v>
      </c>
      <c r="C29" s="88" t="s">
        <v>30</v>
      </c>
      <c r="D29" s="89" t="n">
        <v>2097.58</v>
      </c>
      <c r="E29" s="89" t="n">
        <v>4868</v>
      </c>
      <c r="F29" s="90" t="s">
        <v>70</v>
      </c>
      <c r="G29" s="90" t="s">
        <v>71</v>
      </c>
      <c r="H29" s="91" t="n">
        <v>3865</v>
      </c>
      <c r="I29" s="90" t="s">
        <v>72</v>
      </c>
      <c r="J29" s="92" t="s">
        <v>73</v>
      </c>
    </row>
    <row r="30" customFormat="false" ht="13.8" hidden="false" customHeight="false" outlineLevel="0" collapsed="false">
      <c r="A30" s="93" t="s">
        <v>74</v>
      </c>
      <c r="B30" s="94"/>
      <c r="C30" s="93" t="s">
        <v>69</v>
      </c>
      <c r="D30" s="95" t="n">
        <v>2097.58</v>
      </c>
      <c r="E30" s="95" t="n">
        <v>4868</v>
      </c>
      <c r="F30" s="96" t="s">
        <v>70</v>
      </c>
      <c r="G30" s="96" t="s">
        <v>71</v>
      </c>
      <c r="H30" s="97" t="n">
        <v>3865</v>
      </c>
      <c r="I30" s="96" t="s">
        <v>72</v>
      </c>
      <c r="J30" s="96" t="s">
        <v>73</v>
      </c>
    </row>
    <row r="31" customFormat="false" ht="13.8" hidden="false" customHeight="false" outlineLevel="0" collapsed="false">
      <c r="A31" s="72"/>
      <c r="B31" s="72"/>
      <c r="C31" s="72"/>
      <c r="D31" s="98"/>
      <c r="E31" s="98"/>
      <c r="F31" s="74"/>
      <c r="G31" s="74"/>
      <c r="H31" s="74"/>
      <c r="I31" s="74"/>
      <c r="J31" s="74"/>
    </row>
    <row r="32" customFormat="false" ht="13.8" hidden="false" customHeight="false" outlineLevel="0" collapsed="false">
      <c r="A32" s="75" t="s">
        <v>1</v>
      </c>
      <c r="B32" s="76" t="s">
        <v>2</v>
      </c>
      <c r="C32" s="77" t="s">
        <v>3</v>
      </c>
      <c r="D32" s="78" t="s">
        <v>4</v>
      </c>
      <c r="E32" s="78" t="s">
        <v>5</v>
      </c>
      <c r="F32" s="79" t="s">
        <v>6</v>
      </c>
      <c r="G32" s="80" t="s">
        <v>7</v>
      </c>
      <c r="H32" s="81" t="s">
        <v>8</v>
      </c>
      <c r="I32" s="99" t="s">
        <v>9</v>
      </c>
      <c r="J32" s="81" t="s">
        <v>10</v>
      </c>
    </row>
    <row r="33" customFormat="false" ht="13.8" hidden="false" customHeight="false" outlineLevel="0" collapsed="false">
      <c r="A33" s="100" t="s">
        <v>75</v>
      </c>
      <c r="B33" s="101"/>
      <c r="C33" s="102" t="s">
        <v>76</v>
      </c>
      <c r="D33" s="103"/>
      <c r="E33" s="103"/>
      <c r="F33" s="103"/>
      <c r="G33" s="103"/>
      <c r="H33" s="103"/>
      <c r="I33" s="103"/>
      <c r="J33" s="103"/>
    </row>
    <row r="34" customFormat="false" ht="35.5" hidden="false" customHeight="false" outlineLevel="0" collapsed="false">
      <c r="A34" s="104"/>
      <c r="B34" s="105" t="s">
        <v>13</v>
      </c>
      <c r="C34" s="106" t="s">
        <v>14</v>
      </c>
      <c r="D34" s="107" t="n">
        <v>1831</v>
      </c>
      <c r="E34" s="107" t="n">
        <v>2015.23</v>
      </c>
      <c r="F34" s="108" t="s">
        <v>77</v>
      </c>
      <c r="G34" s="108" t="s">
        <v>78</v>
      </c>
      <c r="H34" s="109" t="n">
        <v>2500</v>
      </c>
      <c r="I34" s="108" t="s">
        <v>79</v>
      </c>
      <c r="J34" s="108" t="s">
        <v>80</v>
      </c>
    </row>
    <row r="35" customFormat="false" ht="24.05" hidden="false" customHeight="false" outlineLevel="0" collapsed="false">
      <c r="A35" s="110"/>
      <c r="B35" s="111" t="s">
        <v>18</v>
      </c>
      <c r="C35" s="112" t="s">
        <v>19</v>
      </c>
      <c r="D35" s="113" t="n">
        <v>700</v>
      </c>
      <c r="E35" s="113" t="n">
        <v>683</v>
      </c>
      <c r="F35" s="108" t="n">
        <v>740</v>
      </c>
      <c r="G35" s="108" t="n">
        <v>740</v>
      </c>
      <c r="H35" s="109" t="n">
        <v>874</v>
      </c>
      <c r="I35" s="108" t="n">
        <v>910</v>
      </c>
      <c r="J35" s="108" t="n">
        <v>946</v>
      </c>
    </row>
    <row r="36" customFormat="false" ht="13.8" hidden="false" customHeight="false" outlineLevel="0" collapsed="false">
      <c r="A36" s="110"/>
      <c r="B36" s="111" t="s">
        <v>23</v>
      </c>
      <c r="C36" s="110" t="s">
        <v>24</v>
      </c>
      <c r="D36" s="113" t="n">
        <v>529.31</v>
      </c>
      <c r="E36" s="113" t="n">
        <v>536.95</v>
      </c>
      <c r="F36" s="108" t="n">
        <v>552</v>
      </c>
      <c r="G36" s="108" t="n">
        <v>539.24</v>
      </c>
      <c r="H36" s="109" t="n">
        <v>318</v>
      </c>
      <c r="I36" s="108" t="n">
        <v>300</v>
      </c>
      <c r="J36" s="108" t="n">
        <v>300</v>
      </c>
    </row>
    <row r="37" customFormat="false" ht="13.8" hidden="false" customHeight="false" outlineLevel="0" collapsed="false">
      <c r="A37" s="114"/>
      <c r="B37" s="115" t="s">
        <v>29</v>
      </c>
      <c r="C37" s="114" t="s">
        <v>30</v>
      </c>
      <c r="D37" s="116" t="n">
        <v>8</v>
      </c>
      <c r="E37" s="116" t="n">
        <v>8</v>
      </c>
      <c r="F37" s="90" t="n">
        <v>8</v>
      </c>
      <c r="G37" s="90" t="n">
        <v>8</v>
      </c>
      <c r="H37" s="91" t="n">
        <v>8</v>
      </c>
      <c r="I37" s="90" t="n">
        <v>8</v>
      </c>
      <c r="J37" s="90" t="n">
        <v>8</v>
      </c>
    </row>
    <row r="38" customFormat="false" ht="13.8" hidden="false" customHeight="false" outlineLevel="0" collapsed="false">
      <c r="A38" s="93" t="s">
        <v>81</v>
      </c>
      <c r="B38" s="117"/>
      <c r="C38" s="118" t="s">
        <v>76</v>
      </c>
      <c r="D38" s="103" t="n">
        <f aca="false">SUM(D34:D37)</f>
        <v>3068.31</v>
      </c>
      <c r="E38" s="103" t="n">
        <f aca="false">SUM(E34:E37)</f>
        <v>3243.18</v>
      </c>
      <c r="F38" s="96" t="s">
        <v>82</v>
      </c>
      <c r="G38" s="119" t="s">
        <v>83</v>
      </c>
      <c r="H38" s="97" t="n">
        <v>3700</v>
      </c>
      <c r="I38" s="119" t="s">
        <v>84</v>
      </c>
      <c r="J38" s="96" t="s">
        <v>85</v>
      </c>
    </row>
    <row r="39" customFormat="false" ht="13.8" hidden="false" customHeight="false" outlineLevel="0" collapsed="false">
      <c r="A39" s="120"/>
      <c r="B39" s="120"/>
      <c r="C39" s="120"/>
      <c r="D39" s="120"/>
      <c r="E39" s="120"/>
      <c r="F39" s="121"/>
      <c r="G39" s="121"/>
      <c r="H39" s="121"/>
      <c r="I39" s="121"/>
      <c r="J39" s="121"/>
    </row>
    <row r="40" customFormat="false" ht="13.8" hidden="false" customHeight="false" outlineLevel="0" collapsed="false">
      <c r="A40" s="75" t="s">
        <v>1</v>
      </c>
      <c r="B40" s="76" t="s">
        <v>2</v>
      </c>
      <c r="C40" s="77" t="s">
        <v>3</v>
      </c>
      <c r="D40" s="78" t="s">
        <v>4</v>
      </c>
      <c r="E40" s="78" t="s">
        <v>5</v>
      </c>
      <c r="F40" s="79" t="s">
        <v>6</v>
      </c>
      <c r="G40" s="80" t="s">
        <v>7</v>
      </c>
      <c r="H40" s="81" t="s">
        <v>8</v>
      </c>
      <c r="I40" s="99" t="s">
        <v>9</v>
      </c>
      <c r="J40" s="81" t="s">
        <v>10</v>
      </c>
      <c r="L40" s="122"/>
    </row>
    <row r="41" customFormat="false" ht="13.8" hidden="false" customHeight="false" outlineLevel="0" collapsed="false">
      <c r="A41" s="100" t="s">
        <v>86</v>
      </c>
      <c r="B41" s="101"/>
      <c r="C41" s="102" t="s">
        <v>87</v>
      </c>
      <c r="D41" s="102"/>
      <c r="E41" s="102"/>
      <c r="F41" s="102"/>
      <c r="G41" s="102"/>
      <c r="H41" s="102"/>
      <c r="I41" s="102"/>
      <c r="J41" s="102"/>
    </row>
    <row r="42" customFormat="false" ht="24.05" hidden="false" customHeight="false" outlineLevel="0" collapsed="false">
      <c r="A42" s="104"/>
      <c r="B42" s="105" t="s">
        <v>13</v>
      </c>
      <c r="C42" s="106" t="s">
        <v>14</v>
      </c>
      <c r="D42" s="104"/>
      <c r="E42" s="104"/>
      <c r="F42" s="108" t="n">
        <v>0</v>
      </c>
      <c r="G42" s="108" t="s">
        <v>88</v>
      </c>
      <c r="H42" s="108" t="n">
        <v>0</v>
      </c>
      <c r="I42" s="108" t="n">
        <v>0</v>
      </c>
      <c r="J42" s="108" t="n">
        <v>0</v>
      </c>
    </row>
    <row r="43" customFormat="false" ht="24.05" hidden="false" customHeight="false" outlineLevel="0" collapsed="false">
      <c r="A43" s="110"/>
      <c r="B43" s="111" t="s">
        <v>18</v>
      </c>
      <c r="C43" s="112" t="s">
        <v>19</v>
      </c>
      <c r="D43" s="110"/>
      <c r="E43" s="110"/>
      <c r="F43" s="108" t="n">
        <v>0</v>
      </c>
      <c r="G43" s="108" t="n">
        <v>350</v>
      </c>
      <c r="H43" s="108" t="n">
        <v>0</v>
      </c>
      <c r="I43" s="108" t="n">
        <v>0</v>
      </c>
      <c r="J43" s="108" t="n">
        <v>0</v>
      </c>
    </row>
    <row r="44" customFormat="false" ht="13.8" hidden="false" customHeight="false" outlineLevel="0" collapsed="false">
      <c r="A44" s="114"/>
      <c r="B44" s="115" t="s">
        <v>23</v>
      </c>
      <c r="C44" s="114" t="s">
        <v>24</v>
      </c>
      <c r="D44" s="114"/>
      <c r="E44" s="114"/>
      <c r="F44" s="90" t="n">
        <v>0</v>
      </c>
      <c r="G44" s="90" t="s">
        <v>89</v>
      </c>
      <c r="H44" s="90" t="n">
        <v>0</v>
      </c>
      <c r="I44" s="90" t="n">
        <v>0</v>
      </c>
      <c r="J44" s="90" t="n">
        <v>0</v>
      </c>
    </row>
    <row r="45" customFormat="false" ht="13.8" hidden="false" customHeight="false" outlineLevel="0" collapsed="false">
      <c r="A45" s="93" t="s">
        <v>90</v>
      </c>
      <c r="B45" s="123"/>
      <c r="C45" s="93" t="s">
        <v>87</v>
      </c>
      <c r="D45" s="96" t="n">
        <v>0</v>
      </c>
      <c r="E45" s="96" t="n">
        <v>0</v>
      </c>
      <c r="F45" s="96" t="n">
        <v>0</v>
      </c>
      <c r="G45" s="96" t="s">
        <v>91</v>
      </c>
      <c r="H45" s="96" t="n">
        <v>0</v>
      </c>
      <c r="I45" s="96" t="n">
        <v>0</v>
      </c>
      <c r="J45" s="124" t="n">
        <v>0</v>
      </c>
    </row>
    <row r="46" customFormat="false" ht="13.8" hidden="false" customHeight="false" outlineLevel="0" collapsed="false">
      <c r="A46" s="72"/>
      <c r="B46" s="72"/>
      <c r="C46" s="72"/>
      <c r="D46" s="72"/>
      <c r="E46" s="72"/>
      <c r="F46" s="74"/>
      <c r="G46" s="74"/>
      <c r="H46" s="74"/>
      <c r="I46" s="74"/>
      <c r="J46" s="74"/>
    </row>
    <row r="47" customFormat="false" ht="14.25" hidden="false" customHeight="true" outlineLevel="0" collapsed="false">
      <c r="A47" s="75" t="s">
        <v>1</v>
      </c>
      <c r="B47" s="76" t="s">
        <v>2</v>
      </c>
      <c r="C47" s="77" t="s">
        <v>3</v>
      </c>
      <c r="D47" s="78" t="s">
        <v>4</v>
      </c>
      <c r="E47" s="78" t="s">
        <v>5</v>
      </c>
      <c r="F47" s="79" t="s">
        <v>6</v>
      </c>
      <c r="G47" s="80" t="s">
        <v>7</v>
      </c>
      <c r="H47" s="81" t="s">
        <v>8</v>
      </c>
      <c r="I47" s="99" t="s">
        <v>9</v>
      </c>
      <c r="J47" s="81" t="s">
        <v>10</v>
      </c>
    </row>
    <row r="48" customFormat="false" ht="13.8" hidden="false" customHeight="false" outlineLevel="0" collapsed="false">
      <c r="A48" s="100" t="s">
        <v>92</v>
      </c>
      <c r="B48" s="101"/>
      <c r="C48" s="102" t="s">
        <v>93</v>
      </c>
      <c r="D48" s="102"/>
      <c r="E48" s="102"/>
      <c r="F48" s="102"/>
      <c r="G48" s="102"/>
      <c r="H48" s="102"/>
      <c r="I48" s="102"/>
      <c r="J48" s="102"/>
      <c r="P48" s="0" t="s">
        <v>94</v>
      </c>
    </row>
    <row r="49" customFormat="false" ht="58.4" hidden="false" customHeight="false" outlineLevel="0" collapsed="false">
      <c r="A49" s="104"/>
      <c r="B49" s="105" t="s">
        <v>95</v>
      </c>
      <c r="C49" s="106" t="s">
        <v>96</v>
      </c>
      <c r="D49" s="125" t="n">
        <v>33684.52</v>
      </c>
      <c r="E49" s="125" t="n">
        <v>28246.26</v>
      </c>
      <c r="F49" s="108" t="s">
        <v>97</v>
      </c>
      <c r="G49" s="108" t="s">
        <v>97</v>
      </c>
      <c r="H49" s="109" t="n">
        <v>25097</v>
      </c>
      <c r="I49" s="108" t="s">
        <v>98</v>
      </c>
      <c r="J49" s="108" t="s">
        <v>99</v>
      </c>
    </row>
    <row r="50" customFormat="false" ht="24.05" hidden="false" customHeight="false" outlineLevel="0" collapsed="false">
      <c r="A50" s="114"/>
      <c r="B50" s="115" t="s">
        <v>32</v>
      </c>
      <c r="C50" s="126" t="s">
        <v>33</v>
      </c>
      <c r="D50" s="91" t="n">
        <v>5279.9</v>
      </c>
      <c r="E50" s="91" t="n">
        <v>5837</v>
      </c>
      <c r="F50" s="90" t="s">
        <v>100</v>
      </c>
      <c r="G50" s="90" t="s">
        <v>101</v>
      </c>
      <c r="H50" s="91" t="n">
        <v>0</v>
      </c>
      <c r="I50" s="90" t="n">
        <v>0</v>
      </c>
      <c r="J50" s="90" t="n">
        <v>0</v>
      </c>
    </row>
    <row r="51" customFormat="false" ht="13.8" hidden="false" customHeight="false" outlineLevel="0" collapsed="false">
      <c r="A51" s="93" t="s">
        <v>102</v>
      </c>
      <c r="B51" s="123"/>
      <c r="C51" s="93" t="s">
        <v>93</v>
      </c>
      <c r="D51" s="127" t="s">
        <v>103</v>
      </c>
      <c r="E51" s="103" t="n">
        <v>34083.26</v>
      </c>
      <c r="F51" s="96" t="s">
        <v>104</v>
      </c>
      <c r="G51" s="96" t="s">
        <v>105</v>
      </c>
      <c r="H51" s="97" t="n">
        <v>25097</v>
      </c>
      <c r="I51" s="96" t="s">
        <v>98</v>
      </c>
      <c r="J51" s="96" t="s">
        <v>99</v>
      </c>
    </row>
    <row r="52" customFormat="false" ht="28.5" hidden="false" customHeight="true" outlineLevel="0" collapsed="false">
      <c r="A52" s="128" t="s">
        <v>106</v>
      </c>
      <c r="B52" s="129"/>
      <c r="C52" s="128" t="s">
        <v>107</v>
      </c>
      <c r="D52" s="130" t="n">
        <v>714578.56</v>
      </c>
      <c r="E52" s="131" t="n">
        <f aca="false">E51+E48+E12+E19+E25+E30+E38+E44</f>
        <v>392965.96</v>
      </c>
      <c r="F52" s="131" t="n">
        <v>399352</v>
      </c>
      <c r="G52" s="131" t="n">
        <v>413248.59</v>
      </c>
      <c r="H52" s="132" t="n">
        <f aca="false">H12+H19+H25+H30+H38+H51</f>
        <v>441306</v>
      </c>
      <c r="I52" s="131" t="n">
        <v>428860</v>
      </c>
      <c r="J52" s="133" t="n">
        <v>429231</v>
      </c>
    </row>
    <row r="53" customFormat="false" ht="13.8" hidden="false" customHeight="false" outlineLevel="0" collapsed="false">
      <c r="A53" s="72"/>
      <c r="B53" s="72"/>
      <c r="C53" s="72"/>
      <c r="D53" s="72"/>
      <c r="E53" s="72"/>
      <c r="F53" s="134"/>
      <c r="G53" s="134"/>
      <c r="H53" s="134"/>
      <c r="I53" s="134"/>
      <c r="J53" s="134"/>
    </row>
    <row r="54" customFormat="false" ht="13.8" hidden="false" customHeight="false" outlineLevel="0" collapsed="false">
      <c r="A54" s="72"/>
      <c r="B54" s="72"/>
      <c r="C54" s="72"/>
      <c r="D54" s="72"/>
      <c r="E54" s="72"/>
      <c r="F54" s="134"/>
      <c r="G54" s="134"/>
      <c r="H54" s="134"/>
      <c r="I54" s="134"/>
      <c r="J54" s="134"/>
    </row>
    <row r="55" customFormat="false" ht="13.8" hidden="false" customHeight="false" outlineLevel="0" collapsed="false">
      <c r="A55" s="1"/>
      <c r="B55" s="1"/>
      <c r="C55" s="1"/>
      <c r="D55" s="1"/>
      <c r="E55" s="1"/>
      <c r="F55" s="135"/>
      <c r="G55" s="135"/>
      <c r="H55" s="135"/>
      <c r="I55" s="135"/>
      <c r="J55" s="135"/>
    </row>
    <row r="56" customFormat="false" ht="13.8" hidden="false" customHeight="false" outlineLevel="0" collapsed="false">
      <c r="A56" s="1"/>
      <c r="B56" s="1"/>
      <c r="C56" s="1"/>
      <c r="D56" s="1"/>
      <c r="E56" s="1"/>
      <c r="F56" s="135"/>
      <c r="G56" s="135"/>
      <c r="H56" s="135"/>
      <c r="I56" s="135"/>
      <c r="J56" s="135"/>
    </row>
    <row r="57" customFormat="false" ht="13.8" hidden="false" customHeight="false" outlineLevel="0" collapsed="false">
      <c r="A57" s="1"/>
      <c r="B57" s="1"/>
      <c r="C57" s="1"/>
      <c r="D57" s="1"/>
      <c r="E57" s="1"/>
      <c r="F57" s="135"/>
      <c r="G57" s="135"/>
      <c r="H57" s="135"/>
      <c r="I57" s="135"/>
      <c r="J57" s="135"/>
    </row>
    <row r="58" customFormat="false" ht="15" hidden="false" customHeight="false" outlineLevel="0" collapsed="false">
      <c r="A58" s="136" t="s">
        <v>1</v>
      </c>
      <c r="B58" s="137" t="s">
        <v>2</v>
      </c>
      <c r="C58" s="137" t="s">
        <v>3</v>
      </c>
      <c r="D58" s="78" t="s">
        <v>4</v>
      </c>
      <c r="E58" s="78" t="s">
        <v>5</v>
      </c>
      <c r="F58" s="79" t="s">
        <v>6</v>
      </c>
      <c r="G58" s="80" t="s">
        <v>7</v>
      </c>
      <c r="H58" s="79" t="s">
        <v>8</v>
      </c>
      <c r="I58" s="80" t="s">
        <v>9</v>
      </c>
      <c r="J58" s="79" t="s">
        <v>10</v>
      </c>
    </row>
    <row r="59" customFormat="false" ht="13.8" hidden="false" customHeight="false" outlineLevel="0" collapsed="false">
      <c r="A59" s="100" t="s">
        <v>108</v>
      </c>
      <c r="B59" s="101"/>
      <c r="C59" s="102" t="s">
        <v>109</v>
      </c>
      <c r="D59" s="102"/>
      <c r="E59" s="102"/>
      <c r="F59" s="102"/>
      <c r="G59" s="102"/>
      <c r="H59" s="102"/>
      <c r="I59" s="102"/>
      <c r="J59" s="102"/>
    </row>
    <row r="60" customFormat="false" ht="13.8" hidden="false" customHeight="false" outlineLevel="0" collapsed="false">
      <c r="A60" s="138"/>
      <c r="B60" s="105" t="s">
        <v>23</v>
      </c>
      <c r="C60" s="138" t="s">
        <v>24</v>
      </c>
      <c r="D60" s="139" t="n">
        <v>5785.52</v>
      </c>
      <c r="E60" s="139" t="n">
        <v>3000</v>
      </c>
      <c r="F60" s="108" t="s">
        <v>110</v>
      </c>
      <c r="G60" s="108" t="s">
        <v>110</v>
      </c>
      <c r="H60" s="109" t="n">
        <v>0</v>
      </c>
      <c r="I60" s="108" t="n">
        <v>0</v>
      </c>
      <c r="J60" s="108" t="n">
        <v>0</v>
      </c>
    </row>
    <row r="61" customFormat="false" ht="13.8" hidden="false" customHeight="false" outlineLevel="0" collapsed="false">
      <c r="A61" s="140"/>
      <c r="B61" s="115" t="s">
        <v>29</v>
      </c>
      <c r="C61" s="140" t="s">
        <v>30</v>
      </c>
      <c r="D61" s="116" t="n">
        <v>2481.3</v>
      </c>
      <c r="E61" s="116" t="n">
        <v>5259.47</v>
      </c>
      <c r="F61" s="90" t="s">
        <v>111</v>
      </c>
      <c r="G61" s="90" t="s">
        <v>50</v>
      </c>
      <c r="H61" s="91" t="n">
        <v>8000</v>
      </c>
      <c r="I61" s="90" t="s">
        <v>112</v>
      </c>
      <c r="J61" s="90" t="s">
        <v>113</v>
      </c>
    </row>
    <row r="62" customFormat="false" ht="15" hidden="false" customHeight="false" outlineLevel="0" collapsed="false">
      <c r="A62" s="136" t="s">
        <v>114</v>
      </c>
      <c r="B62" s="137"/>
      <c r="C62" s="136" t="s">
        <v>109</v>
      </c>
      <c r="D62" s="141" t="n">
        <f aca="false">SUM(D60:D61)</f>
        <v>8266.82</v>
      </c>
      <c r="E62" s="141" t="n">
        <f aca="false">SUM(E60:E61)</f>
        <v>8259.47</v>
      </c>
      <c r="F62" s="96" t="s">
        <v>115</v>
      </c>
      <c r="G62" s="96" t="s">
        <v>116</v>
      </c>
      <c r="H62" s="97" t="n">
        <v>8000</v>
      </c>
      <c r="I62" s="96" t="s">
        <v>112</v>
      </c>
      <c r="J62" s="124" t="s">
        <v>113</v>
      </c>
    </row>
    <row r="63" customFormat="false" ht="28.5" hidden="false" customHeight="true" outlineLevel="0" collapsed="false">
      <c r="A63" s="142" t="s">
        <v>106</v>
      </c>
      <c r="B63" s="143"/>
      <c r="C63" s="142" t="s">
        <v>117</v>
      </c>
      <c r="D63" s="130" t="n">
        <f aca="false">D62</f>
        <v>8266.82</v>
      </c>
      <c r="E63" s="130" t="n">
        <f aca="false">E62</f>
        <v>8259.47</v>
      </c>
      <c r="F63" s="131" t="n">
        <v>11100</v>
      </c>
      <c r="G63" s="131" t="n">
        <v>11200</v>
      </c>
      <c r="H63" s="131" t="n">
        <v>8000</v>
      </c>
      <c r="I63" s="131" t="n">
        <v>7000</v>
      </c>
      <c r="J63" s="131" t="n">
        <v>8000</v>
      </c>
    </row>
    <row r="64" customFormat="false" ht="13.5" hidden="false" customHeight="true" outlineLevel="0" collapsed="false">
      <c r="A64" s="144"/>
      <c r="B64" s="144"/>
      <c r="C64" s="144"/>
      <c r="D64" s="144"/>
      <c r="E64" s="144"/>
      <c r="F64" s="145"/>
      <c r="G64" s="145"/>
      <c r="H64" s="145"/>
      <c r="I64" s="145"/>
      <c r="J64" s="145"/>
    </row>
    <row r="65" customFormat="false" ht="13.5" hidden="false" customHeight="true" outlineLevel="0" collapsed="false">
      <c r="A65" s="144"/>
      <c r="B65" s="144"/>
      <c r="C65" s="144"/>
      <c r="D65" s="144"/>
      <c r="E65" s="144"/>
      <c r="F65" s="145"/>
      <c r="G65" s="145"/>
      <c r="H65" s="145"/>
      <c r="I65" s="145"/>
      <c r="J65" s="145"/>
    </row>
    <row r="66" customFormat="false" ht="13.5" hidden="false" customHeight="true" outlineLevel="0" collapsed="false">
      <c r="A66" s="144"/>
      <c r="B66" s="144"/>
      <c r="C66" s="144"/>
      <c r="D66" s="144"/>
      <c r="E66" s="144"/>
      <c r="F66" s="145"/>
      <c r="G66" s="145"/>
      <c r="H66" s="145"/>
      <c r="I66" s="145"/>
      <c r="J66" s="145"/>
    </row>
    <row r="67" customFormat="false" ht="13.5" hidden="false" customHeight="true" outlineLevel="0" collapsed="false">
      <c r="A67" s="136" t="s">
        <v>1</v>
      </c>
      <c r="B67" s="137" t="s">
        <v>2</v>
      </c>
      <c r="C67" s="137" t="s">
        <v>3</v>
      </c>
      <c r="D67" s="78" t="s">
        <v>4</v>
      </c>
      <c r="E67" s="78" t="s">
        <v>5</v>
      </c>
      <c r="F67" s="79" t="s">
        <v>6</v>
      </c>
      <c r="G67" s="80" t="s">
        <v>7</v>
      </c>
      <c r="H67" s="79" t="s">
        <v>8</v>
      </c>
      <c r="I67" s="80" t="s">
        <v>9</v>
      </c>
      <c r="J67" s="79" t="s">
        <v>10</v>
      </c>
    </row>
    <row r="68" customFormat="false" ht="13.8" hidden="false" customHeight="false" outlineLevel="0" collapsed="false">
      <c r="A68" s="100" t="s">
        <v>118</v>
      </c>
      <c r="B68" s="146"/>
      <c r="C68" s="102" t="s">
        <v>119</v>
      </c>
      <c r="D68" s="102"/>
      <c r="E68" s="102"/>
      <c r="F68" s="102"/>
      <c r="G68" s="102"/>
      <c r="H68" s="102"/>
      <c r="I68" s="102"/>
      <c r="J68" s="102"/>
    </row>
    <row r="69" customFormat="false" ht="13.8" hidden="false" customHeight="false" outlineLevel="0" collapsed="false">
      <c r="A69" s="138"/>
      <c r="B69" s="105" t="s">
        <v>23</v>
      </c>
      <c r="C69" s="138" t="s">
        <v>24</v>
      </c>
      <c r="D69" s="139" t="n">
        <v>20829.6</v>
      </c>
      <c r="E69" s="139" t="n">
        <v>748.1</v>
      </c>
      <c r="F69" s="108" t="s">
        <v>120</v>
      </c>
      <c r="G69" s="108" t="n">
        <v>0</v>
      </c>
      <c r="H69" s="109" t="n">
        <v>0</v>
      </c>
      <c r="I69" s="108" t="n">
        <v>0</v>
      </c>
      <c r="J69" s="108" t="n">
        <v>0</v>
      </c>
    </row>
    <row r="70" customFormat="false" ht="13.8" hidden="false" customHeight="false" outlineLevel="0" collapsed="false">
      <c r="A70" s="147"/>
      <c r="B70" s="111" t="s">
        <v>29</v>
      </c>
      <c r="C70" s="147" t="s">
        <v>30</v>
      </c>
      <c r="D70" s="148" t="n">
        <v>71878</v>
      </c>
      <c r="E70" s="148" t="n">
        <v>81751.7</v>
      </c>
      <c r="F70" s="108" t="s">
        <v>121</v>
      </c>
      <c r="G70" s="108" t="s">
        <v>122</v>
      </c>
      <c r="H70" s="109" t="n">
        <v>70000</v>
      </c>
      <c r="I70" s="108" t="s">
        <v>123</v>
      </c>
      <c r="J70" s="108" t="s">
        <v>123</v>
      </c>
    </row>
    <row r="71" customFormat="false" ht="24.05" hidden="false" customHeight="false" outlineLevel="0" collapsed="false">
      <c r="A71" s="140"/>
      <c r="B71" s="115" t="s">
        <v>32</v>
      </c>
      <c r="C71" s="126" t="s">
        <v>33</v>
      </c>
      <c r="D71" s="149" t="n">
        <v>0</v>
      </c>
      <c r="E71" s="149" t="n">
        <v>0</v>
      </c>
      <c r="F71" s="150" t="n">
        <v>0</v>
      </c>
      <c r="G71" s="150" t="n">
        <v>0</v>
      </c>
      <c r="H71" s="151" t="n">
        <v>0</v>
      </c>
      <c r="I71" s="150" t="n">
        <v>0</v>
      </c>
      <c r="J71" s="150" t="n">
        <v>0</v>
      </c>
    </row>
    <row r="72" customFormat="false" ht="15" hidden="false" customHeight="false" outlineLevel="0" collapsed="false">
      <c r="A72" s="152" t="s">
        <v>124</v>
      </c>
      <c r="B72" s="153"/>
      <c r="C72" s="154" t="s">
        <v>119</v>
      </c>
      <c r="D72" s="155" t="n">
        <f aca="false">SUM(D69:D71)</f>
        <v>92707.6</v>
      </c>
      <c r="E72" s="155" t="n">
        <f aca="false">SUM(E69:E71)</f>
        <v>82499.8</v>
      </c>
      <c r="F72" s="156" t="s">
        <v>125</v>
      </c>
      <c r="G72" s="157" t="s">
        <v>122</v>
      </c>
      <c r="H72" s="158" t="n">
        <v>70000</v>
      </c>
      <c r="I72" s="157" t="s">
        <v>123</v>
      </c>
      <c r="J72" s="156" t="s">
        <v>123</v>
      </c>
    </row>
    <row r="73" customFormat="false" ht="28.5" hidden="false" customHeight="true" outlineLevel="0" collapsed="false">
      <c r="A73" s="142" t="s">
        <v>106</v>
      </c>
      <c r="B73" s="143"/>
      <c r="C73" s="142" t="s">
        <v>126</v>
      </c>
      <c r="D73" s="130" t="n">
        <f aca="false">D72</f>
        <v>92707.6</v>
      </c>
      <c r="E73" s="130" t="n">
        <f aca="false">E72</f>
        <v>82499.8</v>
      </c>
      <c r="F73" s="159" t="n">
        <v>66000</v>
      </c>
      <c r="G73" s="131" t="n">
        <v>98508.9</v>
      </c>
      <c r="H73" s="131" t="n">
        <v>70000</v>
      </c>
      <c r="I73" s="131" t="n">
        <v>100000</v>
      </c>
      <c r="J73" s="133" t="n">
        <v>100000</v>
      </c>
    </row>
    <row r="74" customFormat="false" ht="13.8" hidden="false" customHeight="false" outlineLevel="0" collapsed="false">
      <c r="A74" s="1"/>
      <c r="B74" s="1"/>
      <c r="C74" s="1"/>
      <c r="D74" s="1"/>
      <c r="E74" s="1"/>
      <c r="F74" s="135"/>
      <c r="G74" s="135"/>
      <c r="H74" s="135"/>
      <c r="I74" s="135"/>
      <c r="J74" s="135"/>
    </row>
    <row r="75" customFormat="false" ht="13.8" hidden="false" customHeight="false" outlineLevel="0" collapsed="false">
      <c r="A75" s="1"/>
      <c r="B75" s="1"/>
      <c r="C75" s="1"/>
      <c r="D75" s="1"/>
      <c r="E75" s="1"/>
      <c r="F75" s="135"/>
      <c r="G75" s="135"/>
      <c r="H75" s="135"/>
      <c r="I75" s="135"/>
      <c r="J75" s="135"/>
    </row>
    <row r="76" customFormat="false" ht="13.8" hidden="false" customHeight="false" outlineLevel="0" collapsed="false">
      <c r="A76" s="1"/>
      <c r="B76" s="1"/>
      <c r="C76" s="1"/>
      <c r="D76" s="1"/>
      <c r="E76" s="1"/>
      <c r="F76" s="135"/>
      <c r="G76" s="135"/>
      <c r="H76" s="135"/>
      <c r="I76" s="135"/>
      <c r="J76" s="135"/>
    </row>
    <row r="77" customFormat="false" ht="15" hidden="false" customHeight="false" outlineLevel="0" collapsed="false">
      <c r="A77" s="136" t="s">
        <v>1</v>
      </c>
      <c r="B77" s="137" t="s">
        <v>2</v>
      </c>
      <c r="C77" s="137" t="s">
        <v>3</v>
      </c>
      <c r="D77" s="78" t="s">
        <v>4</v>
      </c>
      <c r="E77" s="78" t="s">
        <v>5</v>
      </c>
      <c r="F77" s="79" t="s">
        <v>6</v>
      </c>
      <c r="G77" s="80" t="s">
        <v>7</v>
      </c>
      <c r="H77" s="79" t="s">
        <v>8</v>
      </c>
      <c r="I77" s="80" t="s">
        <v>9</v>
      </c>
      <c r="J77" s="79" t="s">
        <v>10</v>
      </c>
    </row>
    <row r="78" customFormat="false" ht="13.8" hidden="false" customHeight="false" outlineLevel="0" collapsed="false">
      <c r="A78" s="100" t="s">
        <v>127</v>
      </c>
      <c r="B78" s="101"/>
      <c r="C78" s="102" t="s">
        <v>128</v>
      </c>
      <c r="D78" s="102"/>
      <c r="E78" s="102"/>
      <c r="F78" s="102"/>
      <c r="G78" s="102"/>
      <c r="H78" s="102"/>
      <c r="I78" s="102"/>
      <c r="J78" s="102"/>
    </row>
    <row r="79" customFormat="false" ht="13.8" hidden="false" customHeight="false" outlineLevel="0" collapsed="false">
      <c r="A79" s="138" t="s">
        <v>129</v>
      </c>
      <c r="B79" s="138"/>
      <c r="C79" s="138" t="s">
        <v>130</v>
      </c>
      <c r="D79" s="139"/>
      <c r="E79" s="139"/>
      <c r="F79" s="160"/>
      <c r="G79" s="160"/>
      <c r="H79" s="148"/>
      <c r="I79" s="160"/>
      <c r="J79" s="160"/>
    </row>
    <row r="80" customFormat="false" ht="13.8" hidden="false" customHeight="false" outlineLevel="0" collapsed="false">
      <c r="A80" s="147"/>
      <c r="B80" s="111" t="s">
        <v>23</v>
      </c>
      <c r="C80" s="147" t="s">
        <v>24</v>
      </c>
      <c r="D80" s="148" t="n">
        <v>173067.36</v>
      </c>
      <c r="E80" s="148" t="n">
        <v>205630.18</v>
      </c>
      <c r="F80" s="108" t="s">
        <v>131</v>
      </c>
      <c r="G80" s="108" t="s">
        <v>132</v>
      </c>
      <c r="H80" s="109" t="n">
        <v>243025</v>
      </c>
      <c r="I80" s="108" t="s">
        <v>133</v>
      </c>
      <c r="J80" s="108" t="s">
        <v>134</v>
      </c>
      <c r="N80" s="161"/>
    </row>
    <row r="81" customFormat="false" ht="13.8" hidden="false" customHeight="false" outlineLevel="0" collapsed="false">
      <c r="A81" s="147"/>
      <c r="B81" s="111" t="s">
        <v>29</v>
      </c>
      <c r="C81" s="147" t="s">
        <v>30</v>
      </c>
      <c r="D81" s="148" t="n">
        <v>0</v>
      </c>
      <c r="E81" s="148" t="n">
        <v>0</v>
      </c>
      <c r="F81" s="108" t="n">
        <v>0</v>
      </c>
      <c r="G81" s="108" t="n">
        <v>0</v>
      </c>
      <c r="H81" s="109" t="n">
        <v>0</v>
      </c>
      <c r="I81" s="108" t="n">
        <v>0</v>
      </c>
      <c r="J81" s="108" t="n">
        <v>0</v>
      </c>
    </row>
    <row r="82" customFormat="false" ht="24.05" hidden="false" customHeight="false" outlineLevel="0" collapsed="false">
      <c r="A82" s="140"/>
      <c r="B82" s="115" t="s">
        <v>32</v>
      </c>
      <c r="C82" s="126" t="s">
        <v>33</v>
      </c>
      <c r="D82" s="149" t="n">
        <v>225158.51</v>
      </c>
      <c r="E82" s="149" t="n">
        <v>41258.42</v>
      </c>
      <c r="F82" s="150" t="s">
        <v>135</v>
      </c>
      <c r="G82" s="150" t="s">
        <v>136</v>
      </c>
      <c r="H82" s="151" t="n">
        <v>35000</v>
      </c>
      <c r="I82" s="150" t="s">
        <v>137</v>
      </c>
      <c r="J82" s="150" t="s">
        <v>137</v>
      </c>
    </row>
    <row r="83" customFormat="false" ht="15" hidden="false" customHeight="false" outlineLevel="0" collapsed="false">
      <c r="A83" s="152" t="s">
        <v>138</v>
      </c>
      <c r="B83" s="162"/>
      <c r="C83" s="154" t="s">
        <v>130</v>
      </c>
      <c r="D83" s="163" t="n">
        <f aca="false">SUM(D80:D82)</f>
        <v>398225.87</v>
      </c>
      <c r="E83" s="163" t="n">
        <f aca="false">SUM(E80:E82)</f>
        <v>246888.6</v>
      </c>
      <c r="F83" s="164" t="s">
        <v>139</v>
      </c>
      <c r="G83" s="165" t="s">
        <v>140</v>
      </c>
      <c r="H83" s="166" t="n">
        <v>278025</v>
      </c>
      <c r="I83" s="165" t="s">
        <v>141</v>
      </c>
      <c r="J83" s="167" t="s">
        <v>142</v>
      </c>
    </row>
    <row r="84" customFormat="false" ht="28.5" hidden="false" customHeight="true" outlineLevel="0" collapsed="false">
      <c r="A84" s="142" t="s">
        <v>106</v>
      </c>
      <c r="B84" s="143"/>
      <c r="C84" s="142" t="s">
        <v>143</v>
      </c>
      <c r="D84" s="130" t="n">
        <f aca="false">D83</f>
        <v>398225.87</v>
      </c>
      <c r="E84" s="130" t="n">
        <f aca="false">E83</f>
        <v>246888.6</v>
      </c>
      <c r="F84" s="159" t="n">
        <v>324903</v>
      </c>
      <c r="G84" s="131" t="n">
        <v>358435.78</v>
      </c>
      <c r="H84" s="131" t="n">
        <v>278025</v>
      </c>
      <c r="I84" s="131" t="n">
        <v>253525</v>
      </c>
      <c r="J84" s="133" t="n">
        <v>253825</v>
      </c>
    </row>
    <row r="85" customFormat="false" ht="13.8" hidden="false" customHeight="false" outlineLevel="0" collapsed="false">
      <c r="A85" s="1"/>
      <c r="B85" s="1"/>
      <c r="C85" s="1"/>
      <c r="D85" s="1"/>
      <c r="E85" s="1"/>
      <c r="F85" s="135"/>
      <c r="G85" s="135"/>
      <c r="H85" s="135"/>
      <c r="I85" s="135"/>
      <c r="J85" s="135"/>
    </row>
    <row r="86" customFormat="false" ht="13.8" hidden="false" customHeight="false" outlineLevel="0" collapsed="false">
      <c r="A86" s="1"/>
      <c r="B86" s="1"/>
      <c r="C86" s="1"/>
      <c r="D86" s="1"/>
      <c r="E86" s="1"/>
      <c r="F86" s="135"/>
      <c r="G86" s="135"/>
      <c r="H86" s="135"/>
      <c r="I86" s="135"/>
      <c r="J86" s="135"/>
    </row>
    <row r="87" customFormat="false" ht="13.8" hidden="false" customHeight="false" outlineLevel="0" collapsed="false">
      <c r="A87" s="1"/>
      <c r="B87" s="1"/>
      <c r="C87" s="1"/>
      <c r="D87" s="1"/>
      <c r="E87" s="1"/>
      <c r="F87" s="135"/>
      <c r="G87" s="135"/>
      <c r="H87" s="135"/>
      <c r="I87" s="135"/>
      <c r="J87" s="135"/>
    </row>
    <row r="88" customFormat="false" ht="15" hidden="false" customHeight="false" outlineLevel="0" collapsed="false">
      <c r="A88" s="136" t="s">
        <v>1</v>
      </c>
      <c r="B88" s="137" t="s">
        <v>2</v>
      </c>
      <c r="C88" s="137" t="s">
        <v>3</v>
      </c>
      <c r="D88" s="78" t="s">
        <v>4</v>
      </c>
      <c r="E88" s="78" t="s">
        <v>5</v>
      </c>
      <c r="F88" s="79" t="s">
        <v>6</v>
      </c>
      <c r="G88" s="80" t="s">
        <v>7</v>
      </c>
      <c r="H88" s="168" t="s">
        <v>8</v>
      </c>
      <c r="I88" s="169" t="s">
        <v>9</v>
      </c>
      <c r="J88" s="168" t="s">
        <v>10</v>
      </c>
    </row>
    <row r="89" customFormat="false" ht="13.8" hidden="false" customHeight="false" outlineLevel="0" collapsed="false">
      <c r="A89" s="100" t="s">
        <v>144</v>
      </c>
      <c r="B89" s="101"/>
      <c r="C89" s="102" t="s">
        <v>145</v>
      </c>
      <c r="D89" s="102"/>
      <c r="E89" s="102"/>
      <c r="F89" s="102"/>
      <c r="G89" s="102"/>
      <c r="H89" s="102"/>
      <c r="I89" s="102"/>
      <c r="J89" s="102"/>
    </row>
    <row r="90" customFormat="false" ht="13.8" hidden="false" customHeight="false" outlineLevel="0" collapsed="false">
      <c r="A90" s="138"/>
      <c r="B90" s="105" t="s">
        <v>23</v>
      </c>
      <c r="C90" s="138" t="s">
        <v>24</v>
      </c>
      <c r="D90" s="139" t="n">
        <v>26594.15</v>
      </c>
      <c r="E90" s="139" t="n">
        <v>30080.37</v>
      </c>
      <c r="F90" s="108" t="s">
        <v>146</v>
      </c>
      <c r="G90" s="108" t="s">
        <v>147</v>
      </c>
      <c r="H90" s="109" t="n">
        <v>9400</v>
      </c>
      <c r="I90" s="108" t="s">
        <v>148</v>
      </c>
      <c r="J90" s="108" t="s">
        <v>149</v>
      </c>
    </row>
    <row r="91" customFormat="false" ht="46.95" hidden="false" customHeight="false" outlineLevel="0" collapsed="false">
      <c r="A91" s="140"/>
      <c r="B91" s="115" t="s">
        <v>150</v>
      </c>
      <c r="C91" s="126" t="s">
        <v>151</v>
      </c>
      <c r="D91" s="149" t="n">
        <v>0</v>
      </c>
      <c r="E91" s="149" t="n">
        <v>847.02</v>
      </c>
      <c r="F91" s="150" t="n">
        <v>0</v>
      </c>
      <c r="G91" s="150" t="s">
        <v>152</v>
      </c>
      <c r="H91" s="151" t="n">
        <v>0</v>
      </c>
      <c r="I91" s="150" t="n">
        <v>0</v>
      </c>
      <c r="J91" s="150" t="n">
        <v>0</v>
      </c>
    </row>
    <row r="92" customFormat="false" ht="15" hidden="false" customHeight="false" outlineLevel="0" collapsed="false">
      <c r="A92" s="136" t="s">
        <v>153</v>
      </c>
      <c r="B92" s="137"/>
      <c r="C92" s="136" t="s">
        <v>145</v>
      </c>
      <c r="D92" s="170" t="n">
        <f aca="false">SUM(D90:D91)</f>
        <v>26594.15</v>
      </c>
      <c r="E92" s="170" t="n">
        <f aca="false">SUM(E90:E91)</f>
        <v>30927.39</v>
      </c>
      <c r="F92" s="96" t="s">
        <v>146</v>
      </c>
      <c r="G92" s="96" t="s">
        <v>154</v>
      </c>
      <c r="H92" s="97" t="n">
        <v>9400</v>
      </c>
      <c r="I92" s="96" t="s">
        <v>148</v>
      </c>
      <c r="J92" s="96" t="s">
        <v>149</v>
      </c>
    </row>
    <row r="93" customFormat="false" ht="15" hidden="false" customHeight="false" outlineLevel="0" collapsed="false">
      <c r="A93" s="5"/>
      <c r="B93" s="5"/>
      <c r="C93" s="5"/>
      <c r="D93" s="72"/>
      <c r="E93" s="72"/>
      <c r="F93" s="74"/>
      <c r="G93" s="74"/>
      <c r="H93" s="74"/>
      <c r="I93" s="74"/>
      <c r="J93" s="74"/>
    </row>
    <row r="94" customFormat="false" ht="15" hidden="false" customHeight="false" outlineLevel="0" collapsed="false">
      <c r="A94" s="136" t="s">
        <v>1</v>
      </c>
      <c r="B94" s="137" t="s">
        <v>2</v>
      </c>
      <c r="C94" s="137" t="s">
        <v>3</v>
      </c>
      <c r="D94" s="78" t="s">
        <v>4</v>
      </c>
      <c r="E94" s="78" t="s">
        <v>5</v>
      </c>
      <c r="F94" s="79" t="s">
        <v>6</v>
      </c>
      <c r="G94" s="80" t="s">
        <v>7</v>
      </c>
      <c r="H94" s="79" t="s">
        <v>8</v>
      </c>
      <c r="I94" s="80" t="s">
        <v>9</v>
      </c>
      <c r="J94" s="79" t="s">
        <v>10</v>
      </c>
    </row>
    <row r="95" customFormat="false" ht="13.8" hidden="false" customHeight="false" outlineLevel="0" collapsed="false">
      <c r="A95" s="100" t="s">
        <v>155</v>
      </c>
      <c r="B95" s="101"/>
      <c r="C95" s="102" t="s">
        <v>156</v>
      </c>
      <c r="D95" s="171"/>
      <c r="E95" s="171"/>
      <c r="F95" s="171"/>
      <c r="G95" s="171"/>
      <c r="H95" s="171"/>
      <c r="I95" s="171"/>
      <c r="J95" s="171"/>
    </row>
    <row r="96" customFormat="false" ht="13.8" hidden="false" customHeight="false" outlineLevel="0" collapsed="false">
      <c r="A96" s="138"/>
      <c r="B96" s="105" t="s">
        <v>23</v>
      </c>
      <c r="C96" s="138" t="s">
        <v>24</v>
      </c>
      <c r="D96" s="107" t="n">
        <v>102607.75</v>
      </c>
      <c r="E96" s="107" t="n">
        <v>99468.59</v>
      </c>
      <c r="F96" s="108" t="s">
        <v>157</v>
      </c>
      <c r="G96" s="108" t="s">
        <v>158</v>
      </c>
      <c r="H96" s="109" t="n">
        <v>11700</v>
      </c>
      <c r="I96" s="109" t="s">
        <v>159</v>
      </c>
      <c r="J96" s="109" t="s">
        <v>159</v>
      </c>
    </row>
    <row r="97" customFormat="false" ht="13.8" hidden="false" customHeight="false" outlineLevel="0" collapsed="false">
      <c r="A97" s="147"/>
      <c r="B97" s="111" t="s">
        <v>29</v>
      </c>
      <c r="C97" s="147" t="s">
        <v>30</v>
      </c>
      <c r="D97" s="113" t="n">
        <v>1372.69</v>
      </c>
      <c r="E97" s="113" t="n">
        <v>1896.64</v>
      </c>
      <c r="F97" s="90" t="s">
        <v>77</v>
      </c>
      <c r="G97" s="108" t="s">
        <v>77</v>
      </c>
      <c r="H97" s="109" t="n">
        <v>8000</v>
      </c>
      <c r="I97" s="109" t="s">
        <v>160</v>
      </c>
      <c r="J97" s="109" t="s">
        <v>160</v>
      </c>
    </row>
    <row r="98" customFormat="false" ht="24.05" hidden="false" customHeight="false" outlineLevel="0" collapsed="false">
      <c r="A98" s="140"/>
      <c r="B98" s="115" t="s">
        <v>32</v>
      </c>
      <c r="C98" s="172" t="s">
        <v>33</v>
      </c>
      <c r="D98" s="173" t="n">
        <v>27393.22</v>
      </c>
      <c r="E98" s="173" t="n">
        <v>38788.37</v>
      </c>
      <c r="F98" s="174" t="s">
        <v>161</v>
      </c>
      <c r="G98" s="175" t="s">
        <v>162</v>
      </c>
      <c r="H98" s="91" t="n">
        <v>32000</v>
      </c>
      <c r="I98" s="91" t="s">
        <v>163</v>
      </c>
      <c r="J98" s="91" t="s">
        <v>163</v>
      </c>
    </row>
    <row r="99" customFormat="false" ht="15" hidden="false" customHeight="false" outlineLevel="0" collapsed="false">
      <c r="A99" s="136" t="s">
        <v>164</v>
      </c>
      <c r="B99" s="137"/>
      <c r="C99" s="176" t="s">
        <v>156</v>
      </c>
      <c r="D99" s="170" t="n">
        <f aca="false">SUM(D96:D98)</f>
        <v>131373.66</v>
      </c>
      <c r="E99" s="170" t="n">
        <f aca="false">SUM(E96:E98)</f>
        <v>140153.6</v>
      </c>
      <c r="F99" s="97" t="s">
        <v>165</v>
      </c>
      <c r="G99" s="177" t="s">
        <v>166</v>
      </c>
      <c r="H99" s="97" t="n">
        <f aca="false">SUM(H96:H98)</f>
        <v>51700</v>
      </c>
      <c r="I99" s="177" t="s">
        <v>167</v>
      </c>
      <c r="J99" s="97" t="s">
        <v>167</v>
      </c>
    </row>
    <row r="100" customFormat="false" ht="13.8" hidden="false" customHeight="false" outlineLevel="0" collapsed="false">
      <c r="A100" s="1"/>
      <c r="B100" s="1"/>
      <c r="C100" s="1"/>
      <c r="D100" s="120"/>
      <c r="E100" s="120"/>
      <c r="F100" s="121"/>
      <c r="G100" s="121"/>
      <c r="H100" s="121"/>
      <c r="I100" s="121"/>
      <c r="J100" s="121"/>
    </row>
    <row r="101" customFormat="false" ht="15" hidden="false" customHeight="false" outlineLevel="0" collapsed="false">
      <c r="A101" s="136" t="s">
        <v>1</v>
      </c>
      <c r="B101" s="137" t="s">
        <v>2</v>
      </c>
      <c r="C101" s="137" t="s">
        <v>3</v>
      </c>
      <c r="D101" s="78" t="s">
        <v>4</v>
      </c>
      <c r="E101" s="78" t="s">
        <v>5</v>
      </c>
      <c r="F101" s="79" t="s">
        <v>6</v>
      </c>
      <c r="G101" s="80" t="s">
        <v>7</v>
      </c>
      <c r="H101" s="168" t="s">
        <v>8</v>
      </c>
      <c r="I101" s="169" t="s">
        <v>9</v>
      </c>
      <c r="J101" s="168" t="s">
        <v>10</v>
      </c>
    </row>
    <row r="102" customFormat="false" ht="13.8" hidden="false" customHeight="false" outlineLevel="0" collapsed="false">
      <c r="A102" s="100" t="s">
        <v>168</v>
      </c>
      <c r="B102" s="101"/>
      <c r="C102" s="102" t="s">
        <v>169</v>
      </c>
      <c r="D102" s="102"/>
      <c r="E102" s="102"/>
    </row>
    <row r="103" customFormat="false" ht="13.8" hidden="false" customHeight="false" outlineLevel="0" collapsed="false">
      <c r="A103" s="178"/>
      <c r="B103" s="179" t="s">
        <v>23</v>
      </c>
      <c r="C103" s="88" t="s">
        <v>24</v>
      </c>
      <c r="D103" s="180" t="n">
        <v>2592.7</v>
      </c>
      <c r="E103" s="180" t="n">
        <v>3329.02</v>
      </c>
      <c r="F103" s="181" t="s">
        <v>120</v>
      </c>
      <c r="G103" s="181" t="s">
        <v>170</v>
      </c>
      <c r="H103" s="182" t="n">
        <v>1000</v>
      </c>
      <c r="I103" s="181" t="s">
        <v>120</v>
      </c>
      <c r="J103" s="183" t="s">
        <v>120</v>
      </c>
    </row>
    <row r="104" customFormat="false" ht="15" hidden="false" customHeight="false" outlineLevel="0" collapsed="false">
      <c r="A104" s="136" t="s">
        <v>171</v>
      </c>
      <c r="B104" s="137"/>
      <c r="C104" s="136" t="s">
        <v>169</v>
      </c>
      <c r="D104" s="170" t="n">
        <f aca="false">SUM(D103:D103)</f>
        <v>2592.7</v>
      </c>
      <c r="E104" s="170" t="n">
        <f aca="false">SUM(E103:E103)</f>
        <v>3329.02</v>
      </c>
      <c r="F104" s="96" t="s">
        <v>120</v>
      </c>
      <c r="G104" s="119" t="s">
        <v>170</v>
      </c>
      <c r="H104" s="97" t="n">
        <v>1000</v>
      </c>
      <c r="I104" s="119" t="s">
        <v>120</v>
      </c>
      <c r="J104" s="96" t="s">
        <v>120</v>
      </c>
    </row>
    <row r="105" customFormat="false" ht="13.8" hidden="false" customHeight="false" outlineLevel="0" collapsed="false">
      <c r="A105" s="1"/>
      <c r="B105" s="1"/>
      <c r="C105" s="1"/>
      <c r="D105" s="1"/>
      <c r="E105" s="1"/>
      <c r="F105" s="121"/>
      <c r="G105" s="121"/>
      <c r="H105" s="121"/>
      <c r="I105" s="121"/>
      <c r="J105" s="121"/>
    </row>
    <row r="106" customFormat="false" ht="15" hidden="false" customHeight="false" outlineLevel="0" collapsed="false">
      <c r="A106" s="136" t="s">
        <v>1</v>
      </c>
      <c r="B106" s="137" t="s">
        <v>2</v>
      </c>
      <c r="C106" s="137" t="s">
        <v>3</v>
      </c>
      <c r="D106" s="78" t="s">
        <v>4</v>
      </c>
      <c r="E106" s="78" t="s">
        <v>5</v>
      </c>
      <c r="F106" s="79" t="s">
        <v>6</v>
      </c>
      <c r="G106" s="80" t="s">
        <v>7</v>
      </c>
      <c r="H106" s="79" t="s">
        <v>8</v>
      </c>
      <c r="I106" s="80" t="s">
        <v>9</v>
      </c>
      <c r="J106" s="79" t="s">
        <v>10</v>
      </c>
    </row>
    <row r="107" customFormat="false" ht="13.8" hidden="false" customHeight="false" outlineLevel="0" collapsed="false">
      <c r="A107" s="100" t="s">
        <v>172</v>
      </c>
      <c r="B107" s="101"/>
      <c r="C107" s="102" t="s">
        <v>173</v>
      </c>
      <c r="D107" s="102"/>
      <c r="E107" s="102"/>
      <c r="F107" s="3"/>
      <c r="G107" s="3"/>
      <c r="H107" s="3"/>
      <c r="I107" s="3"/>
      <c r="J107" s="3"/>
    </row>
    <row r="108" customFormat="false" ht="13.8" hidden="false" customHeight="false" outlineLevel="0" collapsed="false">
      <c r="A108" s="184"/>
      <c r="B108" s="185" t="s">
        <v>23</v>
      </c>
      <c r="C108" s="184" t="s">
        <v>24</v>
      </c>
      <c r="D108" s="186" t="n">
        <v>22239.27</v>
      </c>
      <c r="E108" s="186" t="n">
        <v>22466.08</v>
      </c>
      <c r="F108" s="90" t="s">
        <v>174</v>
      </c>
      <c r="G108" s="90" t="s">
        <v>175</v>
      </c>
      <c r="H108" s="91" t="n">
        <v>24162</v>
      </c>
      <c r="I108" s="90" t="s">
        <v>176</v>
      </c>
      <c r="J108" s="90" t="s">
        <v>177</v>
      </c>
    </row>
    <row r="109" customFormat="false" ht="15" hidden="false" customHeight="false" outlineLevel="0" collapsed="false">
      <c r="A109" s="136" t="s">
        <v>178</v>
      </c>
      <c r="B109" s="137"/>
      <c r="C109" s="136" t="s">
        <v>173</v>
      </c>
      <c r="D109" s="170" t="n">
        <f aca="false">SUM(D108:D108)</f>
        <v>22239.27</v>
      </c>
      <c r="E109" s="170" t="n">
        <f aca="false">SUM(E108:E108)</f>
        <v>22466.08</v>
      </c>
      <c r="F109" s="96" t="s">
        <v>174</v>
      </c>
      <c r="G109" s="96" t="s">
        <v>175</v>
      </c>
      <c r="H109" s="97" t="n">
        <v>24162</v>
      </c>
      <c r="I109" s="96" t="s">
        <v>176</v>
      </c>
      <c r="J109" s="124" t="s">
        <v>177</v>
      </c>
    </row>
    <row r="110" customFormat="false" ht="27.75" hidden="false" customHeight="true" outlineLevel="0" collapsed="false">
      <c r="A110" s="142" t="s">
        <v>106</v>
      </c>
      <c r="B110" s="143"/>
      <c r="C110" s="142" t="s">
        <v>179</v>
      </c>
      <c r="D110" s="130" t="n">
        <f aca="false">D92+D99+D104+D109</f>
        <v>182799.78</v>
      </c>
      <c r="E110" s="130" t="n">
        <f aca="false">E92+E99+E104+E109</f>
        <v>196876.09</v>
      </c>
      <c r="F110" s="130" t="n">
        <v>103942</v>
      </c>
      <c r="G110" s="131" t="n">
        <v>96141.02</v>
      </c>
      <c r="H110" s="131" t="n">
        <f aca="false">H92+H99+H104+H109</f>
        <v>86262</v>
      </c>
      <c r="I110" s="131" t="n">
        <v>82462</v>
      </c>
      <c r="J110" s="133" t="n">
        <v>83462</v>
      </c>
    </row>
    <row r="111" customFormat="false" ht="27.75" hidden="false" customHeight="true" outlineLevel="0" collapsed="false"/>
    <row r="112" customFormat="false" ht="27.75" hidden="false" customHeight="true" outlineLevel="0" collapsed="false"/>
    <row r="113" customFormat="false" ht="27.75" hidden="false" customHeight="true" outlineLevel="0" collapsed="false"/>
    <row r="114" customFormat="false" ht="27.75" hidden="false" customHeight="true" outlineLevel="0" collapsed="false"/>
    <row r="115" customFormat="false" ht="15" hidden="false" customHeight="false" outlineLevel="0" collapsed="false">
      <c r="A115" s="136" t="s">
        <v>1</v>
      </c>
      <c r="B115" s="137" t="s">
        <v>2</v>
      </c>
      <c r="C115" s="137" t="s">
        <v>3</v>
      </c>
      <c r="D115" s="78" t="s">
        <v>4</v>
      </c>
      <c r="E115" s="78" t="s">
        <v>5</v>
      </c>
      <c r="F115" s="79" t="s">
        <v>6</v>
      </c>
      <c r="G115" s="80" t="s">
        <v>7</v>
      </c>
      <c r="H115" s="168" t="s">
        <v>8</v>
      </c>
      <c r="I115" s="169" t="s">
        <v>9</v>
      </c>
      <c r="J115" s="168" t="s">
        <v>10</v>
      </c>
    </row>
    <row r="116" customFormat="false" ht="13.8" hidden="false" customHeight="false" outlineLevel="0" collapsed="false">
      <c r="A116" s="100" t="s">
        <v>180</v>
      </c>
      <c r="B116" s="101"/>
      <c r="C116" s="102" t="s">
        <v>181</v>
      </c>
      <c r="D116" s="102"/>
      <c r="E116" s="102"/>
      <c r="H116" s="187"/>
    </row>
    <row r="117" customFormat="false" ht="13.8" hidden="false" customHeight="false" outlineLevel="0" collapsed="false">
      <c r="A117" s="138"/>
      <c r="B117" s="105" t="s">
        <v>23</v>
      </c>
      <c r="C117" s="138" t="s">
        <v>24</v>
      </c>
      <c r="D117" s="139" t="n">
        <v>15709.99</v>
      </c>
      <c r="E117" s="139" t="n">
        <v>102.29</v>
      </c>
      <c r="F117" s="108" t="s">
        <v>59</v>
      </c>
      <c r="G117" s="108" t="s">
        <v>182</v>
      </c>
      <c r="H117" s="109" t="n">
        <v>6000</v>
      </c>
      <c r="I117" s="108" t="s">
        <v>58</v>
      </c>
      <c r="J117" s="108" t="s">
        <v>58</v>
      </c>
    </row>
    <row r="118" customFormat="false" ht="24.05" hidden="false" customHeight="false" outlineLevel="0" collapsed="false">
      <c r="A118" s="140"/>
      <c r="B118" s="115" t="s">
        <v>32</v>
      </c>
      <c r="C118" s="126" t="s">
        <v>33</v>
      </c>
      <c r="D118" s="149" t="n">
        <v>0</v>
      </c>
      <c r="E118" s="149" t="n">
        <v>4104</v>
      </c>
      <c r="F118" s="150" t="s">
        <v>183</v>
      </c>
      <c r="G118" s="150" t="s">
        <v>184</v>
      </c>
      <c r="H118" s="151" t="n">
        <v>80000</v>
      </c>
      <c r="I118" s="150" t="n">
        <v>0</v>
      </c>
      <c r="J118" s="150" t="n">
        <v>0</v>
      </c>
    </row>
    <row r="119" customFormat="false" ht="15" hidden="false" customHeight="false" outlineLevel="0" collapsed="false">
      <c r="A119" s="136" t="s">
        <v>185</v>
      </c>
      <c r="B119" s="137"/>
      <c r="C119" s="136" t="s">
        <v>181</v>
      </c>
      <c r="D119" s="188" t="n">
        <f aca="false">SUM(D117:D118)</f>
        <v>15709.99</v>
      </c>
      <c r="E119" s="188" t="n">
        <f aca="false">SUM(E117:E118)</f>
        <v>4206.29</v>
      </c>
      <c r="F119" s="96" t="s">
        <v>186</v>
      </c>
      <c r="G119" s="96" t="s">
        <v>187</v>
      </c>
      <c r="H119" s="97" t="n">
        <v>86000</v>
      </c>
      <c r="I119" s="119" t="s">
        <v>58</v>
      </c>
      <c r="J119" s="96" t="s">
        <v>58</v>
      </c>
    </row>
    <row r="120" customFormat="false" ht="28.5" hidden="false" customHeight="true" outlineLevel="0" collapsed="false">
      <c r="A120" s="142" t="s">
        <v>106</v>
      </c>
      <c r="B120" s="143"/>
      <c r="C120" s="128" t="s">
        <v>188</v>
      </c>
      <c r="D120" s="131" t="n">
        <f aca="false">D119</f>
        <v>15709.99</v>
      </c>
      <c r="E120" s="131" t="n">
        <f aca="false">E119</f>
        <v>4206.29</v>
      </c>
      <c r="F120" s="131" t="str">
        <f aca="false">F119</f>
        <v>46 500.00</v>
      </c>
      <c r="G120" s="131" t="str">
        <f aca="false">G119</f>
        <v>22 917.60</v>
      </c>
      <c r="H120" s="131" t="n">
        <v>86000</v>
      </c>
      <c r="I120" s="189" t="n">
        <v>6000</v>
      </c>
      <c r="J120" s="190" t="n">
        <v>6000</v>
      </c>
    </row>
    <row r="121" customFormat="false" ht="13.8" hidden="false" customHeight="false" outlineLevel="0" collapsed="false">
      <c r="A121" s="1"/>
      <c r="B121" s="1"/>
      <c r="C121" s="1"/>
      <c r="D121" s="1"/>
      <c r="E121" s="1"/>
      <c r="F121" s="135"/>
      <c r="G121" s="135"/>
      <c r="H121" s="135"/>
      <c r="I121" s="135"/>
      <c r="J121" s="135"/>
    </row>
    <row r="122" customFormat="false" ht="13.8" hidden="false" customHeight="false" outlineLevel="0" collapsed="false">
      <c r="A122" s="1"/>
      <c r="B122" s="1"/>
      <c r="C122" s="1"/>
      <c r="D122" s="1"/>
      <c r="E122" s="1"/>
      <c r="F122" s="135"/>
      <c r="G122" s="135"/>
      <c r="H122" s="135"/>
      <c r="I122" s="135"/>
      <c r="J122" s="135"/>
    </row>
    <row r="123" customFormat="false" ht="13.8" hidden="false" customHeight="false" outlineLevel="0" collapsed="false">
      <c r="A123" s="1"/>
      <c r="B123" s="1"/>
      <c r="C123" s="1"/>
      <c r="D123" s="1"/>
      <c r="E123" s="1"/>
      <c r="F123" s="135"/>
      <c r="G123" s="135"/>
      <c r="H123" s="135"/>
      <c r="I123" s="135"/>
      <c r="J123" s="135"/>
    </row>
    <row r="124" customFormat="false" ht="15" hidden="false" customHeight="false" outlineLevel="0" collapsed="false">
      <c r="A124" s="136" t="s">
        <v>1</v>
      </c>
      <c r="B124" s="137" t="s">
        <v>2</v>
      </c>
      <c r="C124" s="137" t="s">
        <v>3</v>
      </c>
      <c r="D124" s="78" t="s">
        <v>4</v>
      </c>
      <c r="E124" s="78" t="s">
        <v>5</v>
      </c>
      <c r="F124" s="79" t="s">
        <v>6</v>
      </c>
      <c r="G124" s="80" t="s">
        <v>7</v>
      </c>
      <c r="H124" s="168" t="s">
        <v>8</v>
      </c>
      <c r="I124" s="169" t="s">
        <v>9</v>
      </c>
      <c r="J124" s="168" t="s">
        <v>10</v>
      </c>
    </row>
    <row r="125" customFormat="false" ht="13.8" hidden="false" customHeight="false" outlineLevel="0" collapsed="false">
      <c r="A125" s="100" t="s">
        <v>189</v>
      </c>
      <c r="B125" s="101"/>
      <c r="C125" s="102" t="s">
        <v>190</v>
      </c>
      <c r="D125" s="102"/>
      <c r="E125" s="102"/>
      <c r="F125" s="102"/>
      <c r="G125" s="102"/>
      <c r="H125" s="102"/>
      <c r="I125" s="102"/>
      <c r="J125" s="102"/>
    </row>
    <row r="126" customFormat="false" ht="13.8" hidden="false" customHeight="false" outlineLevel="0" collapsed="false">
      <c r="A126" s="138"/>
      <c r="B126" s="105" t="s">
        <v>23</v>
      </c>
      <c r="C126" s="104" t="s">
        <v>24</v>
      </c>
      <c r="D126" s="107" t="n">
        <v>5206.66</v>
      </c>
      <c r="E126" s="107" t="n">
        <v>0</v>
      </c>
      <c r="F126" s="108" t="s">
        <v>120</v>
      </c>
      <c r="G126" s="108" t="s">
        <v>191</v>
      </c>
      <c r="H126" s="109" t="n">
        <v>1600</v>
      </c>
      <c r="I126" s="108" t="s">
        <v>192</v>
      </c>
      <c r="J126" s="108" t="s">
        <v>192</v>
      </c>
    </row>
    <row r="127" customFormat="false" ht="13.8" hidden="false" customHeight="false" outlineLevel="0" collapsed="false">
      <c r="A127" s="140"/>
      <c r="B127" s="115" t="s">
        <v>29</v>
      </c>
      <c r="C127" s="114" t="s">
        <v>30</v>
      </c>
      <c r="D127" s="116" t="n">
        <v>18988</v>
      </c>
      <c r="E127" s="116" t="n">
        <v>22289.73</v>
      </c>
      <c r="F127" s="90" t="s">
        <v>193</v>
      </c>
      <c r="G127" s="90" t="s">
        <v>194</v>
      </c>
      <c r="H127" s="91" t="n">
        <v>19700</v>
      </c>
      <c r="I127" s="90" t="s">
        <v>194</v>
      </c>
      <c r="J127" s="90" t="s">
        <v>194</v>
      </c>
    </row>
    <row r="128" customFormat="false" ht="15" hidden="false" customHeight="false" outlineLevel="0" collapsed="false">
      <c r="A128" s="136" t="s">
        <v>195</v>
      </c>
      <c r="B128" s="137"/>
      <c r="C128" s="93" t="s">
        <v>190</v>
      </c>
      <c r="D128" s="170" t="n">
        <f aca="false">SUM(D126:D127)</f>
        <v>24194.66</v>
      </c>
      <c r="E128" s="170" t="n">
        <f aca="false">SUM(E126:E127)</f>
        <v>22289.73</v>
      </c>
      <c r="F128" s="96" t="s">
        <v>196</v>
      </c>
      <c r="G128" s="96" t="s">
        <v>197</v>
      </c>
      <c r="H128" s="97" t="n">
        <v>21300</v>
      </c>
      <c r="I128" s="96" t="s">
        <v>198</v>
      </c>
      <c r="J128" s="124" t="s">
        <v>198</v>
      </c>
    </row>
    <row r="129" customFormat="false" ht="13.8" hidden="false" customHeight="false" outlineLevel="0" collapsed="false">
      <c r="A129" s="1"/>
      <c r="B129" s="1"/>
      <c r="C129" s="120"/>
      <c r="D129" s="120"/>
      <c r="E129" s="120"/>
      <c r="F129" s="121"/>
      <c r="G129" s="121"/>
      <c r="H129" s="121"/>
      <c r="I129" s="121"/>
      <c r="J129" s="121"/>
    </row>
    <row r="130" customFormat="false" ht="15" hidden="false" customHeight="false" outlineLevel="0" collapsed="false">
      <c r="A130" s="136" t="s">
        <v>1</v>
      </c>
      <c r="B130" s="137" t="s">
        <v>2</v>
      </c>
      <c r="C130" s="123" t="s">
        <v>3</v>
      </c>
      <c r="D130" s="78" t="s">
        <v>4</v>
      </c>
      <c r="E130" s="78" t="s">
        <v>5</v>
      </c>
      <c r="F130" s="79" t="s">
        <v>6</v>
      </c>
      <c r="G130" s="80" t="s">
        <v>7</v>
      </c>
      <c r="H130" s="79" t="s">
        <v>8</v>
      </c>
      <c r="I130" s="80" t="s">
        <v>9</v>
      </c>
      <c r="J130" s="79" t="s">
        <v>10</v>
      </c>
    </row>
    <row r="131" customFormat="false" ht="13.8" hidden="false" customHeight="false" outlineLevel="0" collapsed="false">
      <c r="A131" s="191" t="s">
        <v>199</v>
      </c>
      <c r="B131" s="146"/>
      <c r="C131" s="102" t="s">
        <v>200</v>
      </c>
      <c r="D131" s="102"/>
      <c r="E131" s="102"/>
      <c r="F131" s="102"/>
      <c r="G131" s="102"/>
      <c r="H131" s="102"/>
      <c r="I131" s="102"/>
      <c r="J131" s="102"/>
    </row>
    <row r="132" customFormat="false" ht="13.8" hidden="false" customHeight="false" outlineLevel="0" collapsed="false">
      <c r="A132" s="184"/>
      <c r="B132" s="185" t="s">
        <v>23</v>
      </c>
      <c r="C132" s="192" t="s">
        <v>24</v>
      </c>
      <c r="D132" s="193" t="n">
        <v>13815.82</v>
      </c>
      <c r="E132" s="193" t="n">
        <v>20847.65</v>
      </c>
      <c r="F132" s="90" t="s">
        <v>201</v>
      </c>
      <c r="G132" s="90" t="s">
        <v>202</v>
      </c>
      <c r="H132" s="91" t="n">
        <v>21200</v>
      </c>
      <c r="I132" s="90" t="s">
        <v>203</v>
      </c>
      <c r="J132" s="90" t="s">
        <v>203</v>
      </c>
    </row>
    <row r="133" customFormat="false" ht="15" hidden="false" customHeight="false" outlineLevel="0" collapsed="false">
      <c r="A133" s="194" t="s">
        <v>204</v>
      </c>
      <c r="B133" s="162"/>
      <c r="C133" s="83" t="s">
        <v>200</v>
      </c>
      <c r="D133" s="195" t="n">
        <f aca="false">SUM(D132:D132)</f>
        <v>13815.82</v>
      </c>
      <c r="E133" s="195" t="n">
        <f aca="false">SUM(E132:E132)</f>
        <v>20847.65</v>
      </c>
      <c r="F133" s="165" t="s">
        <v>201</v>
      </c>
      <c r="G133" s="165" t="s">
        <v>202</v>
      </c>
      <c r="H133" s="166" t="n">
        <v>21200</v>
      </c>
      <c r="I133" s="165" t="s">
        <v>203</v>
      </c>
      <c r="J133" s="167" t="s">
        <v>203</v>
      </c>
    </row>
    <row r="134" customFormat="false" ht="13.8" hidden="false" customHeight="false" outlineLevel="0" collapsed="false">
      <c r="A134" s="1"/>
      <c r="B134" s="1"/>
      <c r="C134" s="120"/>
      <c r="D134" s="120"/>
      <c r="E134" s="120"/>
      <c r="F134" s="121"/>
      <c r="G134" s="121"/>
      <c r="H134" s="121"/>
      <c r="I134" s="121"/>
      <c r="J134" s="121"/>
    </row>
    <row r="135" customFormat="false" ht="15" hidden="false" customHeight="false" outlineLevel="0" collapsed="false">
      <c r="A135" s="136" t="s">
        <v>1</v>
      </c>
      <c r="B135" s="137" t="s">
        <v>2</v>
      </c>
      <c r="C135" s="123" t="s">
        <v>3</v>
      </c>
      <c r="D135" s="78" t="s">
        <v>4</v>
      </c>
      <c r="E135" s="78" t="s">
        <v>5</v>
      </c>
      <c r="F135" s="79" t="s">
        <v>6</v>
      </c>
      <c r="G135" s="80" t="s">
        <v>7</v>
      </c>
      <c r="H135" s="79" t="s">
        <v>8</v>
      </c>
      <c r="I135" s="80" t="s">
        <v>9</v>
      </c>
      <c r="J135" s="79" t="s">
        <v>10</v>
      </c>
    </row>
    <row r="136" customFormat="false" ht="13.8" hidden="false" customHeight="false" outlineLevel="0" collapsed="false">
      <c r="A136" s="100" t="s">
        <v>205</v>
      </c>
      <c r="B136" s="101"/>
      <c r="C136" s="102" t="s">
        <v>206</v>
      </c>
      <c r="D136" s="102"/>
      <c r="E136" s="102"/>
      <c r="F136" s="102"/>
      <c r="G136" s="102"/>
      <c r="H136" s="103"/>
      <c r="I136" s="102"/>
      <c r="J136" s="102"/>
    </row>
    <row r="137" customFormat="false" ht="13.8" hidden="false" customHeight="false" outlineLevel="0" collapsed="false">
      <c r="A137" s="184"/>
      <c r="B137" s="185" t="s">
        <v>23</v>
      </c>
      <c r="C137" s="192" t="s">
        <v>24</v>
      </c>
      <c r="D137" s="193" t="n">
        <v>58.9</v>
      </c>
      <c r="E137" s="193" t="n">
        <v>447.02</v>
      </c>
      <c r="F137" s="90" t="n">
        <v>400</v>
      </c>
      <c r="G137" s="90" t="n">
        <v>222.96</v>
      </c>
      <c r="H137" s="91" t="n">
        <v>400</v>
      </c>
      <c r="I137" s="90" t="n">
        <v>400</v>
      </c>
      <c r="J137" s="90" t="n">
        <v>400</v>
      </c>
    </row>
    <row r="138" customFormat="false" ht="15" hidden="false" customHeight="false" outlineLevel="0" collapsed="false">
      <c r="A138" s="136" t="s">
        <v>207</v>
      </c>
      <c r="B138" s="137"/>
      <c r="C138" s="93" t="s">
        <v>206</v>
      </c>
      <c r="D138" s="170" t="n">
        <f aca="false">SUM(D137:D137)</f>
        <v>58.9</v>
      </c>
      <c r="E138" s="170" t="n">
        <f aca="false">SUM(E137:E137)</f>
        <v>447.02</v>
      </c>
      <c r="F138" s="119" t="n">
        <v>400</v>
      </c>
      <c r="G138" s="96" t="n">
        <v>222.96</v>
      </c>
      <c r="H138" s="97" t="n">
        <v>400</v>
      </c>
      <c r="I138" s="119" t="n">
        <v>400</v>
      </c>
      <c r="J138" s="96" t="n">
        <v>400</v>
      </c>
    </row>
    <row r="139" customFormat="false" ht="15" hidden="false" customHeight="false" outlineLevel="0" collapsed="false">
      <c r="A139" s="5"/>
      <c r="B139" s="5"/>
      <c r="C139" s="72"/>
      <c r="D139" s="72"/>
      <c r="E139" s="72"/>
      <c r="F139" s="74"/>
      <c r="G139" s="74"/>
      <c r="H139" s="74"/>
      <c r="I139" s="74"/>
      <c r="J139" s="74"/>
    </row>
    <row r="140" customFormat="false" ht="15" hidden="false" customHeight="false" outlineLevel="0" collapsed="false">
      <c r="A140" s="136" t="s">
        <v>1</v>
      </c>
      <c r="B140" s="137" t="s">
        <v>2</v>
      </c>
      <c r="C140" s="123" t="s">
        <v>3</v>
      </c>
      <c r="D140" s="78" t="s">
        <v>4</v>
      </c>
      <c r="E140" s="78" t="s">
        <v>5</v>
      </c>
      <c r="F140" s="79" t="s">
        <v>6</v>
      </c>
      <c r="G140" s="80" t="s">
        <v>7</v>
      </c>
      <c r="H140" s="79" t="s">
        <v>8</v>
      </c>
      <c r="I140" s="80" t="s">
        <v>9</v>
      </c>
      <c r="J140" s="79" t="s">
        <v>10</v>
      </c>
    </row>
    <row r="141" customFormat="false" ht="13.8" hidden="false" customHeight="false" outlineLevel="0" collapsed="false">
      <c r="A141" s="100" t="s">
        <v>208</v>
      </c>
      <c r="B141" s="101"/>
      <c r="C141" s="102" t="s">
        <v>209</v>
      </c>
      <c r="D141" s="102"/>
      <c r="E141" s="102"/>
      <c r="F141" s="102"/>
      <c r="G141" s="102"/>
      <c r="H141" s="102"/>
      <c r="I141" s="102"/>
      <c r="J141" s="102"/>
    </row>
    <row r="142" customFormat="false" ht="13.8" hidden="false" customHeight="false" outlineLevel="0" collapsed="false">
      <c r="A142" s="138"/>
      <c r="B142" s="105" t="s">
        <v>23</v>
      </c>
      <c r="C142" s="104" t="s">
        <v>24</v>
      </c>
      <c r="D142" s="107" t="n">
        <v>507.64</v>
      </c>
      <c r="E142" s="107" t="n">
        <v>453.54</v>
      </c>
      <c r="F142" s="108" t="s">
        <v>210</v>
      </c>
      <c r="G142" s="108" t="n">
        <v>978</v>
      </c>
      <c r="H142" s="109" t="n">
        <v>700</v>
      </c>
      <c r="I142" s="108" t="n">
        <v>700</v>
      </c>
      <c r="J142" s="108" t="n">
        <v>700</v>
      </c>
      <c r="K142" s="196"/>
    </row>
    <row r="143" customFormat="false" ht="13.8" hidden="false" customHeight="false" outlineLevel="0" collapsed="false">
      <c r="A143" s="140"/>
      <c r="B143" s="115" t="s">
        <v>29</v>
      </c>
      <c r="C143" s="114" t="s">
        <v>30</v>
      </c>
      <c r="D143" s="116" t="n">
        <v>10000</v>
      </c>
      <c r="E143" s="116" t="n">
        <v>0</v>
      </c>
      <c r="F143" s="90" t="n">
        <v>0</v>
      </c>
      <c r="G143" s="90" t="n">
        <v>0</v>
      </c>
      <c r="H143" s="91" t="n">
        <v>1000</v>
      </c>
      <c r="I143" s="90" t="s">
        <v>120</v>
      </c>
      <c r="J143" s="90" t="s">
        <v>77</v>
      </c>
      <c r="K143" s="196"/>
    </row>
    <row r="144" customFormat="false" ht="15" hidden="false" customHeight="false" outlineLevel="0" collapsed="false">
      <c r="A144" s="136" t="s">
        <v>211</v>
      </c>
      <c r="B144" s="197"/>
      <c r="C144" s="93" t="s">
        <v>209</v>
      </c>
      <c r="D144" s="170" t="n">
        <f aca="false">SUM(D142:D143)</f>
        <v>10507.64</v>
      </c>
      <c r="E144" s="170" t="n">
        <f aca="false">SUM(E142:E143)</f>
        <v>453.54</v>
      </c>
      <c r="F144" s="119" t="s">
        <v>210</v>
      </c>
      <c r="G144" s="96" t="n">
        <v>978</v>
      </c>
      <c r="H144" s="97" t="n">
        <v>1700</v>
      </c>
      <c r="I144" s="119" t="s">
        <v>212</v>
      </c>
      <c r="J144" s="96" t="s">
        <v>80</v>
      </c>
      <c r="K144" s="196"/>
    </row>
    <row r="145" customFormat="false" ht="15" hidden="false" customHeight="false" outlineLevel="0" collapsed="false">
      <c r="A145" s="198"/>
      <c r="B145" s="5"/>
      <c r="C145" s="72"/>
      <c r="D145" s="72"/>
      <c r="E145" s="72"/>
      <c r="F145" s="74"/>
      <c r="G145" s="74"/>
      <c r="H145" s="74"/>
      <c r="I145" s="74"/>
      <c r="J145" s="74"/>
      <c r="K145" s="196"/>
    </row>
    <row r="146" customFormat="false" ht="15" hidden="false" customHeight="false" outlineLevel="0" collapsed="false">
      <c r="A146" s="136" t="s">
        <v>1</v>
      </c>
      <c r="B146" s="137" t="s">
        <v>2</v>
      </c>
      <c r="C146" s="123" t="s">
        <v>3</v>
      </c>
      <c r="D146" s="78" t="s">
        <v>4</v>
      </c>
      <c r="E146" s="78" t="s">
        <v>5</v>
      </c>
      <c r="F146" s="79" t="s">
        <v>6</v>
      </c>
      <c r="G146" s="80" t="s">
        <v>7</v>
      </c>
      <c r="H146" s="79" t="s">
        <v>8</v>
      </c>
      <c r="I146" s="80" t="s">
        <v>9</v>
      </c>
      <c r="J146" s="79" t="s">
        <v>10</v>
      </c>
      <c r="K146" s="196"/>
    </row>
    <row r="147" customFormat="false" ht="13.8" hidden="false" customHeight="false" outlineLevel="0" collapsed="false">
      <c r="A147" s="100" t="s">
        <v>213</v>
      </c>
      <c r="B147" s="101"/>
      <c r="C147" s="102" t="s">
        <v>200</v>
      </c>
      <c r="D147" s="102"/>
      <c r="E147" s="102"/>
      <c r="F147" s="102"/>
      <c r="G147" s="102"/>
      <c r="H147" s="102"/>
      <c r="I147" s="102"/>
      <c r="J147" s="102"/>
    </row>
    <row r="148" customFormat="false" ht="13.8" hidden="false" customHeight="false" outlineLevel="0" collapsed="false">
      <c r="A148" s="184"/>
      <c r="B148" s="185" t="s">
        <v>23</v>
      </c>
      <c r="C148" s="192" t="s">
        <v>24</v>
      </c>
      <c r="D148" s="193" t="n">
        <v>624</v>
      </c>
      <c r="E148" s="193" t="n">
        <v>636</v>
      </c>
      <c r="F148" s="90" t="n">
        <v>636</v>
      </c>
      <c r="G148" s="90" t="n">
        <v>636</v>
      </c>
      <c r="H148" s="91" t="n">
        <v>636</v>
      </c>
      <c r="I148" s="90" t="n">
        <v>636</v>
      </c>
      <c r="J148" s="90" t="n">
        <v>636</v>
      </c>
    </row>
    <row r="149" customFormat="false" ht="15" hidden="false" customHeight="false" outlineLevel="0" collapsed="false">
      <c r="A149" s="152" t="s">
        <v>214</v>
      </c>
      <c r="B149" s="162"/>
      <c r="C149" s="199" t="s">
        <v>200</v>
      </c>
      <c r="D149" s="170" t="n">
        <f aca="false">SUM(D148:D148)</f>
        <v>624</v>
      </c>
      <c r="E149" s="170" t="n">
        <f aca="false">SUM(E148:E148)</f>
        <v>636</v>
      </c>
      <c r="F149" s="166" t="n">
        <v>636</v>
      </c>
      <c r="G149" s="166" t="n">
        <v>636</v>
      </c>
      <c r="H149" s="166" t="n">
        <v>636</v>
      </c>
      <c r="I149" s="166" t="n">
        <v>636</v>
      </c>
      <c r="J149" s="200" t="n">
        <v>636</v>
      </c>
    </row>
    <row r="150" customFormat="false" ht="28.5" hidden="false" customHeight="true" outlineLevel="0" collapsed="false">
      <c r="A150" s="142" t="s">
        <v>106</v>
      </c>
      <c r="B150" s="143"/>
      <c r="C150" s="128" t="s">
        <v>215</v>
      </c>
      <c r="D150" s="130" t="n">
        <f aca="false">D128+D133+D138+D144+D149</f>
        <v>49201.02</v>
      </c>
      <c r="E150" s="130" t="n">
        <f aca="false">E128+E133+E138+E144+E149</f>
        <v>44673.94</v>
      </c>
      <c r="F150" s="130" t="n">
        <v>43964</v>
      </c>
      <c r="G150" s="130" t="n">
        <v>43168</v>
      </c>
      <c r="H150" s="131" t="n">
        <f aca="false">H128+H133+H138+H144+H149</f>
        <v>45236</v>
      </c>
      <c r="I150" s="131" t="n">
        <v>45236</v>
      </c>
      <c r="J150" s="133" t="n">
        <v>45236</v>
      </c>
    </row>
    <row r="151" customFormat="false" ht="13.8" hidden="false" customHeight="false" outlineLevel="0" collapsed="false">
      <c r="A151" s="1"/>
      <c r="B151" s="1"/>
      <c r="C151" s="1"/>
      <c r="D151" s="1"/>
      <c r="E151" s="1"/>
      <c r="F151" s="135"/>
      <c r="G151" s="135"/>
      <c r="H151" s="135"/>
      <c r="I151" s="135"/>
      <c r="J151" s="135"/>
    </row>
    <row r="152" customFormat="false" ht="13.8" hidden="false" customHeight="false" outlineLevel="0" collapsed="false">
      <c r="A152" s="1"/>
      <c r="B152" s="1"/>
      <c r="C152" s="1"/>
      <c r="D152" s="1"/>
      <c r="E152" s="1"/>
      <c r="F152" s="135"/>
      <c r="G152" s="135"/>
      <c r="H152" s="135"/>
      <c r="I152" s="135"/>
      <c r="J152" s="135"/>
    </row>
    <row r="153" customFormat="false" ht="13.8" hidden="false" customHeight="false" outlineLevel="0" collapsed="false">
      <c r="A153" s="1"/>
      <c r="B153" s="1"/>
      <c r="C153" s="1"/>
      <c r="D153" s="1"/>
      <c r="E153" s="1"/>
      <c r="F153" s="135"/>
      <c r="G153" s="135"/>
      <c r="H153" s="135"/>
      <c r="I153" s="135"/>
      <c r="J153" s="135"/>
    </row>
    <row r="154" customFormat="false" ht="13.8" hidden="false" customHeight="false" outlineLevel="0" collapsed="false">
      <c r="A154" s="1"/>
      <c r="B154" s="1"/>
      <c r="C154" s="1"/>
      <c r="D154" s="1"/>
      <c r="E154" s="1"/>
      <c r="F154" s="135"/>
      <c r="G154" s="135"/>
      <c r="H154" s="135"/>
      <c r="I154" s="135"/>
      <c r="J154" s="135"/>
    </row>
    <row r="155" customFormat="false" ht="15" hidden="false" customHeight="false" outlineLevel="0" collapsed="false">
      <c r="A155" s="136" t="s">
        <v>1</v>
      </c>
      <c r="B155" s="137" t="s">
        <v>2</v>
      </c>
      <c r="C155" s="137" t="s">
        <v>3</v>
      </c>
      <c r="D155" s="78" t="s">
        <v>4</v>
      </c>
      <c r="E155" s="78" t="s">
        <v>5</v>
      </c>
      <c r="F155" s="79" t="s">
        <v>6</v>
      </c>
      <c r="G155" s="80" t="s">
        <v>7</v>
      </c>
      <c r="H155" s="79" t="s">
        <v>8</v>
      </c>
      <c r="I155" s="80" t="s">
        <v>9</v>
      </c>
      <c r="J155" s="79" t="s">
        <v>10</v>
      </c>
    </row>
    <row r="156" customFormat="false" ht="13.8" hidden="false" customHeight="false" outlineLevel="0" collapsed="false">
      <c r="A156" s="201" t="s">
        <v>216</v>
      </c>
      <c r="B156" s="123"/>
      <c r="C156" s="202" t="s">
        <v>217</v>
      </c>
      <c r="D156" s="203"/>
      <c r="E156" s="203"/>
      <c r="F156" s="203"/>
      <c r="G156" s="203"/>
      <c r="H156" s="203"/>
      <c r="I156" s="203"/>
      <c r="J156" s="203"/>
      <c r="N156" s="204"/>
    </row>
    <row r="157" customFormat="false" ht="35.5" hidden="false" customHeight="false" outlineLevel="0" collapsed="false">
      <c r="A157" s="138"/>
      <c r="B157" s="105" t="s">
        <v>13</v>
      </c>
      <c r="C157" s="106" t="s">
        <v>14</v>
      </c>
      <c r="D157" s="107" t="n">
        <v>56943.73</v>
      </c>
      <c r="E157" s="107" t="n">
        <v>66409.88</v>
      </c>
      <c r="F157" s="108" t="s">
        <v>218</v>
      </c>
      <c r="G157" s="108" t="s">
        <v>219</v>
      </c>
      <c r="H157" s="109" t="n">
        <v>104500</v>
      </c>
      <c r="I157" s="108" t="s">
        <v>220</v>
      </c>
      <c r="J157" s="108" t="s">
        <v>220</v>
      </c>
    </row>
    <row r="158" customFormat="false" ht="24.05" hidden="false" customHeight="false" outlineLevel="0" collapsed="false">
      <c r="A158" s="147"/>
      <c r="B158" s="111" t="s">
        <v>18</v>
      </c>
      <c r="C158" s="112" t="s">
        <v>19</v>
      </c>
      <c r="D158" s="113" t="n">
        <v>19709.92</v>
      </c>
      <c r="E158" s="113" t="n">
        <v>22681.14</v>
      </c>
      <c r="F158" s="108" t="s">
        <v>221</v>
      </c>
      <c r="G158" s="108" t="s">
        <v>221</v>
      </c>
      <c r="H158" s="109" t="n">
        <v>36523</v>
      </c>
      <c r="I158" s="108" t="s">
        <v>222</v>
      </c>
      <c r="J158" s="108" t="s">
        <v>223</v>
      </c>
    </row>
    <row r="159" customFormat="false" ht="13.8" hidden="false" customHeight="false" outlineLevel="0" collapsed="false">
      <c r="A159" s="147"/>
      <c r="B159" s="111" t="s">
        <v>23</v>
      </c>
      <c r="C159" s="147" t="s">
        <v>24</v>
      </c>
      <c r="D159" s="113" t="n">
        <v>13719.84</v>
      </c>
      <c r="E159" s="113" t="n">
        <v>35310.11</v>
      </c>
      <c r="F159" s="108" t="s">
        <v>224</v>
      </c>
      <c r="G159" s="108" t="s">
        <v>225</v>
      </c>
      <c r="H159" s="109" t="n">
        <v>19270</v>
      </c>
      <c r="I159" s="108" t="s">
        <v>226</v>
      </c>
      <c r="J159" s="108" t="s">
        <v>226</v>
      </c>
    </row>
    <row r="160" customFormat="false" ht="13.8" hidden="false" customHeight="false" outlineLevel="0" collapsed="false">
      <c r="A160" s="147"/>
      <c r="B160" s="111" t="s">
        <v>29</v>
      </c>
      <c r="C160" s="147" t="s">
        <v>30</v>
      </c>
      <c r="D160" s="113" t="n">
        <v>0</v>
      </c>
      <c r="E160" s="113" t="n">
        <v>290.44</v>
      </c>
      <c r="F160" s="108" t="n">
        <v>150</v>
      </c>
      <c r="G160" s="108" t="n">
        <v>532.83</v>
      </c>
      <c r="H160" s="109" t="n">
        <v>0</v>
      </c>
      <c r="I160" s="108" t="n">
        <v>0</v>
      </c>
      <c r="J160" s="108" t="n">
        <v>0</v>
      </c>
    </row>
    <row r="161" customFormat="false" ht="24.05" hidden="false" customHeight="false" outlineLevel="0" collapsed="false">
      <c r="A161" s="140"/>
      <c r="B161" s="115" t="s">
        <v>32</v>
      </c>
      <c r="C161" s="126" t="s">
        <v>33</v>
      </c>
      <c r="D161" s="116" t="n">
        <v>24000</v>
      </c>
      <c r="E161" s="116" t="n">
        <v>139098.43</v>
      </c>
      <c r="F161" s="90" t="n">
        <v>0</v>
      </c>
      <c r="G161" s="90" t="s">
        <v>227</v>
      </c>
      <c r="H161" s="91" t="n">
        <v>0</v>
      </c>
      <c r="I161" s="90" t="n">
        <v>0</v>
      </c>
      <c r="J161" s="90" t="n">
        <v>0</v>
      </c>
    </row>
    <row r="162" customFormat="false" ht="15" hidden="false" customHeight="false" outlineLevel="0" collapsed="false">
      <c r="A162" s="136" t="s">
        <v>228</v>
      </c>
      <c r="B162" s="137"/>
      <c r="C162" s="136" t="s">
        <v>217</v>
      </c>
      <c r="D162" s="177" t="n">
        <f aca="false">SUM(D157:D161)</f>
        <v>114373.49</v>
      </c>
      <c r="E162" s="177" t="n">
        <f aca="false">SUM(E157:E161)</f>
        <v>263790</v>
      </c>
      <c r="F162" s="119" t="s">
        <v>229</v>
      </c>
      <c r="G162" s="96" t="s">
        <v>230</v>
      </c>
      <c r="H162" s="97" t="n">
        <f aca="false">SUM(H157:H161)</f>
        <v>160293</v>
      </c>
      <c r="I162" s="119" t="s">
        <v>231</v>
      </c>
      <c r="J162" s="96" t="s">
        <v>232</v>
      </c>
    </row>
    <row r="163" customFormat="false" ht="13.8" hidden="false" customHeight="false" outlineLevel="0" collapsed="false">
      <c r="A163" s="1"/>
      <c r="B163" s="1"/>
      <c r="C163" s="1"/>
      <c r="D163" s="120"/>
      <c r="E163" s="120"/>
      <c r="F163" s="121"/>
      <c r="G163" s="121"/>
      <c r="H163" s="121"/>
      <c r="I163" s="121"/>
      <c r="J163" s="121"/>
    </row>
    <row r="164" customFormat="false" ht="15" hidden="false" customHeight="false" outlineLevel="0" collapsed="false">
      <c r="A164" s="136" t="s">
        <v>1</v>
      </c>
      <c r="B164" s="137" t="s">
        <v>2</v>
      </c>
      <c r="C164" s="137" t="s">
        <v>3</v>
      </c>
      <c r="D164" s="78" t="s">
        <v>4</v>
      </c>
      <c r="E164" s="78" t="s">
        <v>5</v>
      </c>
      <c r="F164" s="79" t="s">
        <v>6</v>
      </c>
      <c r="G164" s="80" t="s">
        <v>7</v>
      </c>
      <c r="H164" s="79" t="s">
        <v>8</v>
      </c>
      <c r="I164" s="80" t="s">
        <v>9</v>
      </c>
      <c r="J164" s="79" t="s">
        <v>10</v>
      </c>
    </row>
    <row r="165" customFormat="false" ht="13.8" hidden="false" customHeight="false" outlineLevel="0" collapsed="false">
      <c r="A165" s="205" t="s">
        <v>233</v>
      </c>
      <c r="B165" s="205"/>
      <c r="C165" s="206" t="s">
        <v>234</v>
      </c>
      <c r="D165" s="206"/>
      <c r="E165" s="206"/>
      <c r="F165" s="206"/>
      <c r="G165" s="206"/>
      <c r="H165" s="206"/>
      <c r="I165" s="206"/>
      <c r="J165" s="206"/>
    </row>
    <row r="166" customFormat="false" ht="13.8" hidden="false" customHeight="false" outlineLevel="0" collapsed="false">
      <c r="A166" s="147"/>
      <c r="B166" s="111" t="s">
        <v>23</v>
      </c>
      <c r="C166" s="147" t="s">
        <v>24</v>
      </c>
      <c r="D166" s="113" t="n">
        <v>128971.87</v>
      </c>
      <c r="E166" s="113" t="n">
        <v>360</v>
      </c>
      <c r="F166" s="108" t="n">
        <v>360</v>
      </c>
      <c r="G166" s="108" t="n">
        <v>360</v>
      </c>
      <c r="H166" s="109" t="n">
        <v>360</v>
      </c>
      <c r="I166" s="109" t="n">
        <v>20057</v>
      </c>
      <c r="J166" s="109" t="n">
        <v>20057</v>
      </c>
    </row>
    <row r="167" customFormat="false" ht="13.8" hidden="false" customHeight="false" outlineLevel="0" collapsed="false">
      <c r="A167" s="147"/>
      <c r="B167" s="111" t="s">
        <v>29</v>
      </c>
      <c r="C167" s="147" t="s">
        <v>30</v>
      </c>
      <c r="D167" s="113" t="n">
        <v>166</v>
      </c>
      <c r="E167" s="113" t="n">
        <v>132.8</v>
      </c>
      <c r="F167" s="108" t="n">
        <v>283</v>
      </c>
      <c r="G167" s="108" t="n">
        <v>99.6</v>
      </c>
      <c r="H167" s="109" t="n">
        <v>0</v>
      </c>
      <c r="I167" s="109" t="n">
        <v>800</v>
      </c>
      <c r="J167" s="109" t="n">
        <v>800</v>
      </c>
    </row>
    <row r="168" customFormat="false" ht="24.05" hidden="false" customHeight="false" outlineLevel="0" collapsed="false">
      <c r="A168" s="140"/>
      <c r="B168" s="115" t="s">
        <v>32</v>
      </c>
      <c r="C168" s="126" t="s">
        <v>33</v>
      </c>
      <c r="D168" s="116" t="n">
        <v>16247.51</v>
      </c>
      <c r="E168" s="116" t="n">
        <v>0</v>
      </c>
      <c r="F168" s="90" t="n">
        <v>0</v>
      </c>
      <c r="G168" s="90" t="n">
        <v>0</v>
      </c>
      <c r="H168" s="91" t="n">
        <v>0</v>
      </c>
      <c r="I168" s="91" t="n">
        <v>0</v>
      </c>
      <c r="J168" s="91" t="n">
        <v>0</v>
      </c>
    </row>
    <row r="169" customFormat="false" ht="15" hidden="false" customHeight="false" outlineLevel="0" collapsed="false">
      <c r="A169" s="136" t="s">
        <v>235</v>
      </c>
      <c r="B169" s="137"/>
      <c r="C169" s="136" t="s">
        <v>234</v>
      </c>
      <c r="D169" s="97" t="n">
        <f aca="false">SUM(D166:D168)</f>
        <v>145385.38</v>
      </c>
      <c r="E169" s="97" t="n">
        <f aca="false">SUM(E166:E168)</f>
        <v>492.8</v>
      </c>
      <c r="F169" s="96" t="n">
        <v>643</v>
      </c>
      <c r="G169" s="119" t="n">
        <v>459.6</v>
      </c>
      <c r="H169" s="97" t="n">
        <f aca="false">SUM(H166:H168)</f>
        <v>360</v>
      </c>
      <c r="I169" s="97" t="n">
        <f aca="false">SUM(I166:I168)</f>
        <v>20857</v>
      </c>
      <c r="J169" s="97" t="n">
        <f aca="false">SUM(J166:J168)</f>
        <v>20857</v>
      </c>
    </row>
    <row r="170" customFormat="false" ht="27.75" hidden="false" customHeight="true" outlineLevel="0" collapsed="false">
      <c r="A170" s="142" t="s">
        <v>106</v>
      </c>
      <c r="B170" s="143"/>
      <c r="C170" s="128" t="s">
        <v>236</v>
      </c>
      <c r="D170" s="130" t="n">
        <f aca="false">D162+D169</f>
        <v>259758.87</v>
      </c>
      <c r="E170" s="130" t="n">
        <f aca="false">E162+E169</f>
        <v>264282.8</v>
      </c>
      <c r="F170" s="130" t="n">
        <v>152486</v>
      </c>
      <c r="G170" s="131" t="n">
        <v>174308.38</v>
      </c>
      <c r="H170" s="131" t="n">
        <f aca="false">H162+H169</f>
        <v>160653</v>
      </c>
      <c r="I170" s="131" t="n">
        <v>320947</v>
      </c>
      <c r="J170" s="131" t="n">
        <v>320948</v>
      </c>
    </row>
    <row r="171" customFormat="false" ht="15" hidden="false" customHeight="false" outlineLevel="0" collapsed="false">
      <c r="A171" s="5"/>
      <c r="B171" s="5"/>
      <c r="C171" s="5"/>
      <c r="D171" s="5"/>
      <c r="E171" s="5"/>
      <c r="F171" s="207"/>
      <c r="G171" s="207"/>
      <c r="H171" s="207"/>
      <c r="I171" s="207"/>
      <c r="J171" s="207"/>
    </row>
    <row r="172" customFormat="false" ht="15" hidden="false" customHeight="false" outlineLevel="0" collapsed="false">
      <c r="A172" s="5"/>
      <c r="B172" s="5"/>
      <c r="C172" s="5"/>
      <c r="D172" s="5"/>
      <c r="E172" s="5"/>
      <c r="F172" s="207"/>
      <c r="G172" s="207"/>
      <c r="H172" s="207"/>
      <c r="I172" s="207"/>
      <c r="J172" s="207"/>
    </row>
    <row r="173" customFormat="false" ht="15" hidden="false" customHeight="false" outlineLevel="0" collapsed="false">
      <c r="A173" s="5"/>
      <c r="B173" s="5"/>
      <c r="C173" s="5"/>
      <c r="D173" s="5"/>
      <c r="E173" s="5"/>
      <c r="F173" s="207"/>
      <c r="G173" s="207"/>
      <c r="H173" s="207"/>
      <c r="I173" s="207"/>
      <c r="J173" s="207"/>
    </row>
    <row r="174" customFormat="false" ht="15" hidden="false" customHeight="false" outlineLevel="0" collapsed="false">
      <c r="A174" s="5"/>
      <c r="B174" s="5"/>
      <c r="C174" s="5"/>
      <c r="D174" s="5"/>
      <c r="E174" s="5"/>
      <c r="F174" s="207"/>
      <c r="G174" s="207"/>
      <c r="H174" s="207"/>
      <c r="I174" s="207"/>
      <c r="J174" s="207"/>
    </row>
    <row r="175" customFormat="false" ht="15" hidden="false" customHeight="false" outlineLevel="0" collapsed="false">
      <c r="A175" s="5"/>
      <c r="B175" s="5"/>
      <c r="C175" s="5"/>
      <c r="D175" s="5"/>
      <c r="E175" s="5"/>
      <c r="F175" s="207"/>
      <c r="G175" s="207"/>
      <c r="H175" s="207"/>
      <c r="I175" s="207"/>
      <c r="J175" s="207"/>
    </row>
    <row r="176" customFormat="false" ht="15" hidden="false" customHeight="false" outlineLevel="0" collapsed="false">
      <c r="A176" s="136" t="s">
        <v>1</v>
      </c>
      <c r="B176" s="137" t="s">
        <v>2</v>
      </c>
      <c r="C176" s="137" t="s">
        <v>3</v>
      </c>
      <c r="D176" s="78" t="s">
        <v>4</v>
      </c>
      <c r="E176" s="78" t="s">
        <v>5</v>
      </c>
      <c r="F176" s="79" t="s">
        <v>6</v>
      </c>
      <c r="G176" s="80" t="s">
        <v>7</v>
      </c>
      <c r="H176" s="79" t="s">
        <v>8</v>
      </c>
      <c r="I176" s="80" t="s">
        <v>9</v>
      </c>
      <c r="J176" s="79" t="s">
        <v>10</v>
      </c>
    </row>
    <row r="177" customFormat="false" ht="13.5" hidden="false" customHeight="true" outlineLevel="0" collapsed="false">
      <c r="A177" s="201" t="s">
        <v>237</v>
      </c>
      <c r="B177" s="123"/>
      <c r="C177" s="202" t="s">
        <v>238</v>
      </c>
      <c r="D177" s="206"/>
      <c r="E177" s="206"/>
      <c r="F177" s="206"/>
      <c r="G177" s="206"/>
      <c r="H177" s="206"/>
      <c r="I177" s="206"/>
      <c r="J177" s="206"/>
    </row>
    <row r="178" customFormat="false" ht="13.8" hidden="false" customHeight="false" outlineLevel="0" collapsed="false">
      <c r="A178" s="138"/>
      <c r="B178" s="105" t="s">
        <v>23</v>
      </c>
      <c r="C178" s="138" t="s">
        <v>24</v>
      </c>
      <c r="D178" s="107" t="n">
        <v>20</v>
      </c>
      <c r="E178" s="107" t="n">
        <v>2020</v>
      </c>
      <c r="F178" s="109" t="s">
        <v>239</v>
      </c>
      <c r="G178" s="109" t="s">
        <v>240</v>
      </c>
      <c r="H178" s="109" t="n">
        <v>2500</v>
      </c>
      <c r="I178" s="109" t="s">
        <v>241</v>
      </c>
      <c r="J178" s="109" t="s">
        <v>79</v>
      </c>
    </row>
    <row r="179" customFormat="false" ht="13.8" hidden="false" customHeight="false" outlineLevel="0" collapsed="false">
      <c r="A179" s="140"/>
      <c r="B179" s="115" t="s">
        <v>29</v>
      </c>
      <c r="C179" s="140" t="s">
        <v>30</v>
      </c>
      <c r="D179" s="116" t="n">
        <v>1450</v>
      </c>
      <c r="E179" s="116" t="n">
        <v>1400</v>
      </c>
      <c r="F179" s="91" t="s">
        <v>110</v>
      </c>
      <c r="G179" s="91" t="s">
        <v>110</v>
      </c>
      <c r="H179" s="91" t="n">
        <v>13000</v>
      </c>
      <c r="I179" s="91" t="s">
        <v>242</v>
      </c>
      <c r="J179" s="91" t="s">
        <v>242</v>
      </c>
    </row>
    <row r="180" customFormat="false" ht="17.35" hidden="false" customHeight="false" outlineLevel="0" collapsed="false">
      <c r="A180" s="136" t="s">
        <v>243</v>
      </c>
      <c r="B180" s="137"/>
      <c r="C180" s="136" t="s">
        <v>238</v>
      </c>
      <c r="D180" s="188" t="n">
        <f aca="false">SUM(D178:D179)</f>
        <v>1470</v>
      </c>
      <c r="E180" s="188" t="n">
        <f aca="false">SUM(E178:E179)</f>
        <v>3420</v>
      </c>
      <c r="F180" s="97" t="s">
        <v>113</v>
      </c>
      <c r="G180" s="97" t="s">
        <v>244</v>
      </c>
      <c r="H180" s="177" t="n">
        <v>15500</v>
      </c>
      <c r="I180" s="97" t="s">
        <v>245</v>
      </c>
      <c r="J180" s="208" t="s">
        <v>246</v>
      </c>
      <c r="M180" s="209"/>
    </row>
    <row r="181" customFormat="false" ht="37.5" hidden="false" customHeight="true" outlineLevel="0" collapsed="false">
      <c r="A181" s="210" t="s">
        <v>247</v>
      </c>
      <c r="B181" s="210"/>
      <c r="C181" s="210" t="s">
        <v>248</v>
      </c>
      <c r="D181" s="211" t="n">
        <v>1706006.59</v>
      </c>
      <c r="E181" s="211" t="n">
        <v>1245836.51</v>
      </c>
      <c r="F181" s="212" t="s">
        <v>249</v>
      </c>
      <c r="G181" s="212" t="s">
        <v>250</v>
      </c>
      <c r="H181" s="212" t="n">
        <f aca="false">H52+H63+H73+H84+H110+H120+H150+H170+H180</f>
        <v>1190982</v>
      </c>
      <c r="I181" s="212" t="s">
        <v>251</v>
      </c>
      <c r="J181" s="213" t="s">
        <v>252</v>
      </c>
      <c r="M181" s="209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C1:G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124" colorId="64" zoomScale="100" zoomScaleNormal="100" zoomScalePageLayoutView="100" workbookViewId="0">
      <selection pane="topLeft" activeCell="E50" activeCellId="0" sqref="E50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7.26"/>
    <col collapsed="false" customWidth="true" hidden="false" outlineLevel="0" max="2" min="2" style="0" width="11.46"/>
    <col collapsed="false" customWidth="true" hidden="false" outlineLevel="0" max="3" min="3" style="0" width="40.16"/>
    <col collapsed="false" customWidth="true" hidden="false" outlineLevel="0" max="6" min="4" style="0" width="16.57"/>
    <col collapsed="false" customWidth="true" hidden="false" outlineLevel="0" max="7" min="7" style="0" width="15.57"/>
    <col collapsed="false" customWidth="true" hidden="false" outlineLevel="0" max="8" min="8" style="0" width="15.29"/>
    <col collapsed="false" customWidth="true" hidden="false" outlineLevel="0" max="9" min="9" style="0" width="15"/>
    <col collapsed="false" customWidth="true" hidden="false" outlineLevel="0" max="10" min="10" style="0" width="15.15"/>
    <col collapsed="false" customWidth="true" hidden="false" outlineLevel="0" max="15" min="15" style="0" width="19.57"/>
    <col collapsed="false" customWidth="true" hidden="false" outlineLevel="0" max="16" min="16" style="0" width="11.86"/>
  </cols>
  <sheetData>
    <row r="2" customFormat="false" ht="27" hidden="false" customHeight="true" outlineLevel="0" collapsed="false">
      <c r="C2" s="214" t="s">
        <v>253</v>
      </c>
      <c r="D2" s="214"/>
      <c r="E2" s="214"/>
    </row>
    <row r="3" customFormat="false" ht="13.8" hidden="false" customHeight="false" outlineLevel="0" collapsed="false">
      <c r="A3" s="215"/>
    </row>
    <row r="4" customFormat="false" ht="27" hidden="false" customHeight="true" outlineLevel="0" collapsed="false">
      <c r="A4" s="216" t="s">
        <v>1</v>
      </c>
      <c r="B4" s="216" t="s">
        <v>2</v>
      </c>
      <c r="C4" s="216" t="s">
        <v>3</v>
      </c>
      <c r="D4" s="217" t="s">
        <v>254</v>
      </c>
      <c r="E4" s="217" t="s">
        <v>255</v>
      </c>
      <c r="F4" s="217" t="s">
        <v>6</v>
      </c>
      <c r="G4" s="218" t="s">
        <v>256</v>
      </c>
      <c r="H4" s="219" t="s">
        <v>8</v>
      </c>
      <c r="I4" s="218" t="s">
        <v>9</v>
      </c>
      <c r="J4" s="219" t="s">
        <v>10</v>
      </c>
    </row>
    <row r="5" customFormat="false" ht="20.25" hidden="false" customHeight="true" outlineLevel="0" collapsed="false">
      <c r="A5" s="104"/>
      <c r="B5" s="105" t="s">
        <v>257</v>
      </c>
      <c r="C5" s="104" t="s">
        <v>258</v>
      </c>
      <c r="D5" s="107" t="n">
        <v>613763.9</v>
      </c>
      <c r="E5" s="107" t="n">
        <v>713037.96</v>
      </c>
      <c r="F5" s="125" t="n">
        <v>700000</v>
      </c>
      <c r="G5" s="125" t="n">
        <v>807979</v>
      </c>
      <c r="H5" s="125" t="n">
        <v>754000</v>
      </c>
      <c r="I5" s="125" t="n">
        <v>750000</v>
      </c>
      <c r="J5" s="125" t="n">
        <v>780000</v>
      </c>
    </row>
    <row r="6" customFormat="false" ht="20.25" hidden="false" customHeight="true" outlineLevel="0" collapsed="false">
      <c r="A6" s="110"/>
      <c r="B6" s="111" t="s">
        <v>259</v>
      </c>
      <c r="C6" s="110" t="s">
        <v>260</v>
      </c>
      <c r="D6" s="113" t="n">
        <v>256380.65</v>
      </c>
      <c r="E6" s="113" t="n">
        <v>238848.53</v>
      </c>
      <c r="F6" s="109" t="n">
        <v>266000</v>
      </c>
      <c r="G6" s="109" t="n">
        <v>266154.06</v>
      </c>
      <c r="H6" s="109" t="n">
        <v>270000</v>
      </c>
      <c r="I6" s="109" t="n">
        <v>271000</v>
      </c>
      <c r="J6" s="109" t="n">
        <v>271500</v>
      </c>
    </row>
    <row r="7" customFormat="false" ht="20.25" hidden="false" customHeight="true" outlineLevel="0" collapsed="false">
      <c r="A7" s="110"/>
      <c r="B7" s="111" t="s">
        <v>261</v>
      </c>
      <c r="C7" s="110" t="s">
        <v>262</v>
      </c>
      <c r="D7" s="113" t="n">
        <v>69463.52</v>
      </c>
      <c r="E7" s="113" t="n">
        <v>71824.66</v>
      </c>
      <c r="F7" s="109" t="n">
        <v>72260</v>
      </c>
      <c r="G7" s="109" t="n">
        <v>72444.91</v>
      </c>
      <c r="H7" s="109" t="n">
        <v>100610</v>
      </c>
      <c r="I7" s="109" t="n">
        <v>100840</v>
      </c>
      <c r="J7" s="109" t="n">
        <v>101065</v>
      </c>
    </row>
    <row r="8" customFormat="false" ht="20.25" hidden="false" customHeight="true" outlineLevel="0" collapsed="false">
      <c r="A8" s="110"/>
      <c r="B8" s="111" t="s">
        <v>263</v>
      </c>
      <c r="C8" s="110" t="s">
        <v>264</v>
      </c>
      <c r="D8" s="113" t="n">
        <v>86200.2</v>
      </c>
      <c r="E8" s="113" t="n">
        <v>66744.28</v>
      </c>
      <c r="F8" s="109" t="n">
        <v>71984</v>
      </c>
      <c r="G8" s="109" t="n">
        <v>71984</v>
      </c>
      <c r="H8" s="109" t="n">
        <v>71684</v>
      </c>
      <c r="I8" s="109" t="n">
        <v>74400</v>
      </c>
      <c r="J8" s="109" t="n">
        <v>75600</v>
      </c>
    </row>
    <row r="9" customFormat="false" ht="20.25" hidden="false" customHeight="true" outlineLevel="0" collapsed="false">
      <c r="A9" s="110"/>
      <c r="B9" s="111" t="s">
        <v>265</v>
      </c>
      <c r="C9" s="110" t="s">
        <v>266</v>
      </c>
      <c r="D9" s="113" t="n">
        <v>80344.77</v>
      </c>
      <c r="E9" s="113" t="n">
        <v>88913.72</v>
      </c>
      <c r="F9" s="109" t="s">
        <v>267</v>
      </c>
      <c r="G9" s="109" t="s">
        <v>268</v>
      </c>
      <c r="H9" s="109" t="n">
        <v>100325</v>
      </c>
      <c r="I9" s="109" t="n">
        <v>100970</v>
      </c>
      <c r="J9" s="109" t="n">
        <v>100470</v>
      </c>
    </row>
    <row r="10" customFormat="false" ht="20.25" hidden="false" customHeight="true" outlineLevel="0" collapsed="false">
      <c r="A10" s="110"/>
      <c r="B10" s="111" t="s">
        <v>269</v>
      </c>
      <c r="C10" s="110" t="s">
        <v>270</v>
      </c>
      <c r="D10" s="113" t="n">
        <v>0</v>
      </c>
      <c r="E10" s="113" t="n">
        <v>9500</v>
      </c>
      <c r="F10" s="109" t="n">
        <v>0</v>
      </c>
      <c r="G10" s="109" t="n">
        <v>251</v>
      </c>
      <c r="H10" s="109" t="n">
        <v>0</v>
      </c>
      <c r="I10" s="109" t="n">
        <v>0</v>
      </c>
      <c r="J10" s="109" t="n">
        <v>0</v>
      </c>
    </row>
    <row r="11" customFormat="false" ht="28.3" hidden="false" customHeight="true" outlineLevel="0" collapsed="false">
      <c r="A11" s="110"/>
      <c r="B11" s="111" t="s">
        <v>271</v>
      </c>
      <c r="C11" s="112" t="s">
        <v>272</v>
      </c>
      <c r="D11" s="113" t="n">
        <v>54.92</v>
      </c>
      <c r="E11" s="113" t="n">
        <v>147.54</v>
      </c>
      <c r="F11" s="109" t="n">
        <v>70</v>
      </c>
      <c r="G11" s="109" t="n">
        <v>160.84</v>
      </c>
      <c r="H11" s="109" t="n">
        <v>220</v>
      </c>
      <c r="I11" s="109" t="n">
        <v>220</v>
      </c>
      <c r="J11" s="109" t="n">
        <v>220</v>
      </c>
    </row>
    <row r="12" customFormat="false" ht="21" hidden="false" customHeight="true" outlineLevel="0" collapsed="false">
      <c r="A12" s="110"/>
      <c r="B12" s="111" t="s">
        <v>273</v>
      </c>
      <c r="C12" s="110" t="s">
        <v>274</v>
      </c>
      <c r="D12" s="113" t="n">
        <v>4573.87</v>
      </c>
      <c r="E12" s="113" t="n">
        <v>4477.02</v>
      </c>
      <c r="F12" s="109" t="n">
        <v>0</v>
      </c>
      <c r="G12" s="109" t="n">
        <v>7354.11</v>
      </c>
      <c r="H12" s="109" t="n">
        <v>0</v>
      </c>
      <c r="I12" s="109" t="n">
        <v>0</v>
      </c>
      <c r="J12" s="109" t="n">
        <v>0</v>
      </c>
    </row>
    <row r="13" customFormat="false" ht="20.25" hidden="false" customHeight="true" outlineLevel="0" collapsed="false">
      <c r="A13" s="110"/>
      <c r="B13" s="111" t="s">
        <v>275</v>
      </c>
      <c r="C13" s="110" t="s">
        <v>276</v>
      </c>
      <c r="D13" s="113" t="n">
        <v>426765</v>
      </c>
      <c r="E13" s="113" t="n">
        <v>422971.41</v>
      </c>
      <c r="F13" s="109" t="n">
        <v>437695</v>
      </c>
      <c r="G13" s="109" t="n">
        <v>467020.71</v>
      </c>
      <c r="H13" s="109" t="n">
        <v>432842</v>
      </c>
      <c r="I13" s="109" t="n">
        <v>433533</v>
      </c>
      <c r="J13" s="109" t="n">
        <v>433669</v>
      </c>
    </row>
    <row r="14" customFormat="false" ht="21" hidden="false" customHeight="true" outlineLevel="0" collapsed="false">
      <c r="A14" s="110"/>
      <c r="B14" s="111" t="s">
        <v>277</v>
      </c>
      <c r="C14" s="110" t="s">
        <v>278</v>
      </c>
      <c r="D14" s="113" t="n">
        <v>17000</v>
      </c>
      <c r="E14" s="113" t="n">
        <v>132409.83</v>
      </c>
      <c r="F14" s="109" t="n">
        <v>0</v>
      </c>
      <c r="G14" s="109" t="n">
        <v>8000</v>
      </c>
      <c r="H14" s="109" t="n">
        <v>0</v>
      </c>
      <c r="I14" s="109" t="n">
        <v>0</v>
      </c>
      <c r="J14" s="109" t="n">
        <v>0</v>
      </c>
    </row>
    <row r="15" customFormat="false" ht="20.25" hidden="false" customHeight="true" outlineLevel="0" collapsed="false">
      <c r="A15" s="110"/>
      <c r="B15" s="111" t="s">
        <v>279</v>
      </c>
      <c r="C15" s="110" t="s">
        <v>280</v>
      </c>
      <c r="D15" s="113" t="n">
        <v>565199.8</v>
      </c>
      <c r="E15" s="113" t="n">
        <v>22079.69</v>
      </c>
      <c r="F15" s="109" t="n">
        <v>0</v>
      </c>
      <c r="G15" s="109" t="n">
        <v>7072</v>
      </c>
      <c r="H15" s="109" t="n">
        <v>0</v>
      </c>
      <c r="I15" s="109" t="n">
        <v>0</v>
      </c>
      <c r="J15" s="109" t="n">
        <v>0</v>
      </c>
    </row>
    <row r="16" customFormat="false" ht="25.3" hidden="false" customHeight="true" outlineLevel="0" collapsed="false">
      <c r="A16" s="110"/>
      <c r="B16" s="111" t="s">
        <v>281</v>
      </c>
      <c r="C16" s="112" t="s">
        <v>282</v>
      </c>
      <c r="D16" s="113"/>
      <c r="E16" s="113"/>
      <c r="F16" s="109" t="n">
        <v>0</v>
      </c>
      <c r="G16" s="109" t="n">
        <v>0</v>
      </c>
      <c r="H16" s="109" t="n">
        <v>0</v>
      </c>
      <c r="I16" s="109" t="n">
        <v>0</v>
      </c>
      <c r="J16" s="109" t="n">
        <v>0</v>
      </c>
    </row>
    <row r="17" customFormat="false" ht="13.8" hidden="false" customHeight="false" outlineLevel="0" collapsed="false">
      <c r="A17" s="114" t="s">
        <v>283</v>
      </c>
      <c r="B17" s="114"/>
      <c r="C17" s="114"/>
      <c r="D17" s="116" t="n">
        <f aca="false">SUM(D5:D16)</f>
        <v>2119746.63</v>
      </c>
      <c r="E17" s="116" t="n">
        <f aca="false">SUM(E5:E16)</f>
        <v>1770954.64</v>
      </c>
      <c r="F17" s="91" t="n">
        <v>1658247</v>
      </c>
      <c r="G17" s="91" t="n">
        <v>1787703.99</v>
      </c>
      <c r="H17" s="91" t="n">
        <f aca="false">SUM(H5:H16)</f>
        <v>1729681</v>
      </c>
      <c r="I17" s="91" t="n">
        <v>1730963</v>
      </c>
      <c r="J17" s="91" t="n">
        <v>1762524</v>
      </c>
    </row>
    <row r="18" customFormat="false" ht="30" hidden="false" customHeight="true" outlineLevel="0" collapsed="false">
      <c r="A18" s="220" t="s">
        <v>247</v>
      </c>
      <c r="B18" s="221"/>
      <c r="C18" s="221"/>
      <c r="D18" s="222" t="n">
        <f aca="false">D17</f>
        <v>2119746.63</v>
      </c>
      <c r="E18" s="222" t="n">
        <f aca="false">E17</f>
        <v>1770954.64</v>
      </c>
      <c r="F18" s="223" t="n">
        <f aca="false">F17</f>
        <v>1658247</v>
      </c>
      <c r="G18" s="223" t="n">
        <f aca="false">G17</f>
        <v>1787703.99</v>
      </c>
      <c r="H18" s="223" t="n">
        <f aca="false">H17</f>
        <v>1729681</v>
      </c>
      <c r="I18" s="223" t="n">
        <f aca="false">I17</f>
        <v>1730963</v>
      </c>
      <c r="J18" s="224" t="s">
        <v>284</v>
      </c>
    </row>
    <row r="20" customFormat="false" ht="13.8" hidden="false" customHeight="false" outlineLevel="0" collapsed="false">
      <c r="C20" s="135"/>
      <c r="D20" s="135"/>
      <c r="E20" s="135"/>
      <c r="G20" s="145"/>
    </row>
    <row r="21" customFormat="false" ht="13.8" hidden="false" customHeight="false" outlineLevel="0" collapsed="false">
      <c r="G21" s="145"/>
    </row>
    <row r="22" customFormat="false" ht="13.8" hidden="false" customHeight="false" outlineLevel="0" collapsed="false">
      <c r="G22" s="145"/>
    </row>
    <row r="23" customFormat="false" ht="13.8" hidden="false" customHeight="false" outlineLevel="0" collapsed="false">
      <c r="G23" s="145"/>
    </row>
    <row r="24" customFormat="false" ht="13.8" hidden="false" customHeight="false" outlineLevel="0" collapsed="false">
      <c r="G24" s="145"/>
    </row>
    <row r="26" customFormat="false" ht="17.35" hidden="false" customHeight="false" outlineLevel="0" collapsed="false">
      <c r="A26" s="225"/>
      <c r="B26" s="225"/>
      <c r="C26" s="226" t="s">
        <v>285</v>
      </c>
      <c r="D26" s="226"/>
      <c r="E26" s="226"/>
      <c r="F26" s="227"/>
      <c r="G26" s="225"/>
    </row>
    <row r="27" customFormat="false" ht="12.75" hidden="false" customHeight="true" outlineLevel="0" collapsed="false">
      <c r="A27" s="225"/>
      <c r="B27" s="225"/>
      <c r="C27" s="225"/>
      <c r="D27" s="225"/>
      <c r="E27" s="225"/>
      <c r="F27" s="228"/>
      <c r="G27" s="225"/>
    </row>
    <row r="28" customFormat="false" ht="15" hidden="false" customHeight="false" outlineLevel="0" collapsed="false">
      <c r="A28" s="229" t="s">
        <v>286</v>
      </c>
      <c r="B28" s="229"/>
      <c r="C28" s="229"/>
      <c r="D28" s="229"/>
      <c r="E28" s="229"/>
      <c r="F28" s="230" t="n">
        <v>1729681</v>
      </c>
      <c r="G28" s="229"/>
    </row>
    <row r="29" customFormat="false" ht="15" hidden="false" customHeight="true" outlineLevel="0" collapsed="false">
      <c r="A29" s="229"/>
      <c r="B29" s="229"/>
      <c r="C29" s="229"/>
      <c r="D29" s="229"/>
      <c r="E29" s="229"/>
      <c r="F29" s="230"/>
      <c r="G29" s="229"/>
    </row>
    <row r="30" customFormat="false" ht="15" hidden="false" customHeight="false" outlineLevel="0" collapsed="false">
      <c r="A30" s="229" t="s">
        <v>287</v>
      </c>
      <c r="B30" s="229"/>
      <c r="C30" s="229"/>
      <c r="D30" s="229"/>
      <c r="E30" s="229"/>
      <c r="F30" s="230" t="n">
        <v>0</v>
      </c>
      <c r="G30" s="229"/>
    </row>
    <row r="31" customFormat="false" ht="15" hidden="false" customHeight="false" outlineLevel="0" collapsed="false">
      <c r="A31" s="229"/>
      <c r="B31" s="229"/>
      <c r="C31" s="229"/>
      <c r="D31" s="229"/>
      <c r="E31" s="229"/>
      <c r="F31" s="230"/>
      <c r="G31" s="229"/>
    </row>
    <row r="32" customFormat="false" ht="15" hidden="false" customHeight="false" outlineLevel="0" collapsed="false">
      <c r="A32" s="231" t="s">
        <v>288</v>
      </c>
      <c r="B32" s="231"/>
      <c r="C32" s="231"/>
      <c r="D32" s="231"/>
      <c r="E32" s="231"/>
      <c r="F32" s="232" t="n">
        <f aca="false">F28+F30</f>
        <v>1729681</v>
      </c>
      <c r="G32" s="229"/>
    </row>
    <row r="33" customFormat="false" ht="12.75" hidden="false" customHeight="true" outlineLevel="0" collapsed="false">
      <c r="A33" s="229"/>
      <c r="B33" s="229"/>
      <c r="C33" s="229"/>
      <c r="D33" s="229"/>
      <c r="E33" s="229"/>
      <c r="F33" s="230"/>
      <c r="G33" s="229"/>
    </row>
    <row r="34" customFormat="false" ht="15" hidden="false" customHeight="false" outlineLevel="0" collapsed="false">
      <c r="A34" s="229" t="s">
        <v>289</v>
      </c>
      <c r="B34" s="229"/>
      <c r="C34" s="229"/>
      <c r="D34" s="229"/>
      <c r="E34" s="229"/>
      <c r="F34" s="233" t="n">
        <v>970314</v>
      </c>
      <c r="G34" s="229"/>
    </row>
    <row r="35" customFormat="false" ht="14.25" hidden="false" customHeight="true" outlineLevel="0" collapsed="false">
      <c r="A35" s="229"/>
      <c r="B35" s="229"/>
      <c r="C35" s="229"/>
      <c r="D35" s="229"/>
      <c r="E35" s="229"/>
      <c r="F35" s="230"/>
    </row>
    <row r="36" customFormat="false" ht="23.25" hidden="false" customHeight="true" outlineLevel="0" collapsed="false">
      <c r="A36" s="229" t="s">
        <v>290</v>
      </c>
      <c r="B36" s="229"/>
      <c r="C36" s="229"/>
      <c r="D36" s="229"/>
      <c r="E36" s="229"/>
      <c r="F36" s="230" t="n">
        <v>160100</v>
      </c>
    </row>
    <row r="37" customFormat="false" ht="12" hidden="false" customHeight="true" outlineLevel="0" collapsed="false">
      <c r="A37" s="234"/>
      <c r="B37" s="234"/>
      <c r="C37" s="234"/>
      <c r="D37" s="234"/>
      <c r="E37" s="234"/>
      <c r="F37" s="235"/>
    </row>
    <row r="38" customFormat="false" ht="15" hidden="false" customHeight="false" outlineLevel="0" collapsed="false">
      <c r="A38" s="229" t="s">
        <v>291</v>
      </c>
      <c r="B38" s="229"/>
      <c r="C38" s="229"/>
      <c r="D38" s="229"/>
      <c r="E38" s="229"/>
      <c r="F38" s="230" t="n">
        <v>60568</v>
      </c>
    </row>
    <row r="39" customFormat="false" ht="19.5" hidden="false" customHeight="true" outlineLevel="0" collapsed="false">
      <c r="A39" s="231" t="s">
        <v>292</v>
      </c>
      <c r="B39" s="231"/>
      <c r="C39" s="231"/>
      <c r="D39" s="231"/>
      <c r="E39" s="231"/>
      <c r="F39" s="232" t="n">
        <v>1190982</v>
      </c>
      <c r="G39" s="229"/>
    </row>
    <row r="40" customFormat="false" ht="14.25" hidden="false" customHeight="true" outlineLevel="0" collapsed="false">
      <c r="A40" s="229"/>
      <c r="B40" s="229"/>
      <c r="C40" s="229"/>
      <c r="D40" s="229"/>
      <c r="E40" s="229"/>
      <c r="F40" s="230"/>
      <c r="G40" s="229"/>
    </row>
    <row r="41" customFormat="false" ht="15" hidden="false" customHeight="false" outlineLevel="0" collapsed="false">
      <c r="A41" s="229" t="s">
        <v>293</v>
      </c>
      <c r="B41" s="229"/>
      <c r="C41" s="229"/>
      <c r="D41" s="229"/>
      <c r="E41" s="229"/>
      <c r="F41" s="230" t="n">
        <v>8142</v>
      </c>
      <c r="G41" s="229"/>
    </row>
    <row r="42" customFormat="false" ht="15" hidden="false" customHeight="true" outlineLevel="0" collapsed="false">
      <c r="A42" s="229"/>
      <c r="B42" s="229"/>
      <c r="C42" s="229"/>
      <c r="D42" s="229"/>
      <c r="E42" s="229"/>
      <c r="F42" s="230"/>
      <c r="G42" s="229"/>
    </row>
    <row r="43" customFormat="false" ht="15" hidden="false" customHeight="false" outlineLevel="0" collapsed="false">
      <c r="A43" s="229" t="s">
        <v>294</v>
      </c>
      <c r="B43" s="229"/>
      <c r="C43" s="229"/>
      <c r="F43" s="230" t="n">
        <v>34700</v>
      </c>
      <c r="G43" s="229"/>
    </row>
    <row r="44" customFormat="false" ht="15" hidden="false" customHeight="true" outlineLevel="0" collapsed="false">
      <c r="A44" s="229"/>
      <c r="B44" s="229"/>
      <c r="C44" s="236" t="s">
        <v>295</v>
      </c>
      <c r="D44" s="237" t="n">
        <v>610</v>
      </c>
      <c r="E44" s="237" t="s">
        <v>296</v>
      </c>
      <c r="F44" s="238" t="n">
        <v>23000</v>
      </c>
      <c r="G44" s="229"/>
    </row>
    <row r="45" customFormat="false" ht="15" hidden="false" customHeight="true" outlineLevel="0" collapsed="false">
      <c r="A45" s="229"/>
      <c r="B45" s="229"/>
      <c r="C45" s="236"/>
      <c r="D45" s="237" t="n">
        <v>620</v>
      </c>
      <c r="E45" s="237" t="s">
        <v>297</v>
      </c>
      <c r="F45" s="238" t="n">
        <v>8000</v>
      </c>
      <c r="G45" s="229"/>
    </row>
    <row r="46" customFormat="false" ht="15" hidden="false" customHeight="true" outlineLevel="0" collapsed="false">
      <c r="A46" s="229"/>
      <c r="B46" s="229"/>
      <c r="C46" s="236"/>
      <c r="D46" s="237" t="n">
        <v>630</v>
      </c>
      <c r="E46" s="237" t="s">
        <v>298</v>
      </c>
      <c r="F46" s="238" t="n">
        <v>3400</v>
      </c>
      <c r="G46" s="229"/>
    </row>
    <row r="47" customFormat="false" ht="15" hidden="false" customHeight="true" outlineLevel="0" collapsed="false">
      <c r="A47" s="229"/>
      <c r="B47" s="229"/>
      <c r="C47" s="236"/>
      <c r="D47" s="237" t="n">
        <v>640</v>
      </c>
      <c r="E47" s="237" t="s">
        <v>299</v>
      </c>
      <c r="F47" s="238" t="n">
        <v>300</v>
      </c>
      <c r="G47" s="229"/>
    </row>
    <row r="48" customFormat="false" ht="15" hidden="false" customHeight="true" outlineLevel="0" collapsed="false">
      <c r="A48" s="229"/>
      <c r="B48" s="229"/>
      <c r="C48" s="229"/>
      <c r="D48" s="237"/>
      <c r="E48" s="237"/>
      <c r="F48" s="230"/>
      <c r="G48" s="229"/>
    </row>
    <row r="49" customFormat="false" ht="15" hidden="false" customHeight="false" outlineLevel="0" collapsed="false">
      <c r="A49" s="229" t="s">
        <v>300</v>
      </c>
      <c r="B49" s="229"/>
      <c r="C49" s="229"/>
      <c r="D49" s="229"/>
      <c r="E49" s="229"/>
      <c r="F49" s="230" t="n">
        <v>71157</v>
      </c>
      <c r="G49" s="229"/>
    </row>
    <row r="50" customFormat="false" ht="17.35" hidden="false" customHeight="false" outlineLevel="0" collapsed="false">
      <c r="A50" s="229"/>
      <c r="B50" s="229"/>
      <c r="C50" s="236" t="s">
        <v>295</v>
      </c>
      <c r="D50" s="237" t="n">
        <v>610</v>
      </c>
      <c r="E50" s="237" t="s">
        <v>296</v>
      </c>
      <c r="F50" s="238" t="n">
        <v>40000</v>
      </c>
      <c r="G50" s="229"/>
    </row>
    <row r="51" customFormat="false" ht="15" hidden="false" customHeight="false" outlineLevel="0" collapsed="false">
      <c r="A51" s="229"/>
      <c r="B51" s="229"/>
      <c r="C51" s="229"/>
      <c r="D51" s="237" t="n">
        <v>620</v>
      </c>
      <c r="E51" s="237" t="s">
        <v>297</v>
      </c>
      <c r="F51" s="238" t="n">
        <v>14000</v>
      </c>
      <c r="G51" s="229"/>
    </row>
    <row r="52" customFormat="false" ht="15" hidden="false" customHeight="false" outlineLevel="0" collapsed="false">
      <c r="A52" s="229"/>
      <c r="B52" s="229"/>
      <c r="C52" s="229"/>
      <c r="D52" s="237" t="n">
        <v>630</v>
      </c>
      <c r="E52" s="237" t="s">
        <v>298</v>
      </c>
      <c r="F52" s="238" t="n">
        <v>16657</v>
      </c>
      <c r="G52" s="229"/>
    </row>
    <row r="53" customFormat="false" ht="15" hidden="false" customHeight="false" outlineLevel="0" collapsed="false">
      <c r="A53" s="229"/>
      <c r="B53" s="229"/>
      <c r="C53" s="229"/>
      <c r="D53" s="237" t="n">
        <v>640</v>
      </c>
      <c r="E53" s="237" t="s">
        <v>299</v>
      </c>
      <c r="F53" s="238" t="n">
        <v>500</v>
      </c>
      <c r="G53" s="229"/>
    </row>
    <row r="54" customFormat="false" ht="15" hidden="false" customHeight="false" outlineLevel="0" collapsed="false">
      <c r="A54" s="229" t="s">
        <v>301</v>
      </c>
      <c r="B54" s="229"/>
      <c r="C54" s="229"/>
      <c r="D54" s="229"/>
      <c r="E54" s="229"/>
      <c r="F54" s="230" t="n">
        <v>424700</v>
      </c>
      <c r="G54" s="229"/>
    </row>
    <row r="55" customFormat="false" ht="15" hidden="false" customHeight="false" outlineLevel="0" collapsed="false">
      <c r="A55" s="229"/>
      <c r="B55" s="229"/>
      <c r="C55" s="229"/>
      <c r="D55" s="229"/>
      <c r="E55" s="229"/>
      <c r="F55" s="229"/>
      <c r="G55" s="229"/>
    </row>
    <row r="56" customFormat="false" ht="15" hidden="false" customHeight="false" outlineLevel="0" collapsed="false">
      <c r="A56" s="231" t="s">
        <v>302</v>
      </c>
      <c r="B56" s="231"/>
      <c r="C56" s="231"/>
      <c r="D56" s="231"/>
      <c r="E56" s="231"/>
      <c r="F56" s="232" t="n">
        <f aca="false">F39+F41+F43+F49+F54</f>
        <v>1729681</v>
      </c>
      <c r="G56" s="229"/>
    </row>
    <row r="57" customFormat="false" ht="11.25" hidden="false" customHeight="true" outlineLevel="0" collapsed="false">
      <c r="A57" s="239"/>
      <c r="B57" s="239"/>
      <c r="C57" s="239"/>
      <c r="D57" s="239"/>
      <c r="E57" s="239"/>
      <c r="F57" s="240"/>
      <c r="G57" s="22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2019-11-14T17:07:53Z</dcterms:created>
  <dc:creator>Používateľ systému Windows</dc:creator>
  <dc:description/>
  <dc:language>sk-SK</dc:language>
  <cp:lastModifiedBy/>
  <cp:lastPrinted>2019-11-15T09:46:13Z</cp:lastPrinted>
  <dcterms:modified xsi:type="dcterms:W3CDTF">2019-11-29T20:59:38Z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